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8" i="1" l="1"/>
  <c r="C127" i="1"/>
  <c r="C126" i="1"/>
  <c r="C125" i="1"/>
  <c r="C124" i="1"/>
  <c r="C123" i="1"/>
  <c r="C122" i="1"/>
  <c r="J107" i="1" l="1"/>
  <c r="I69" i="1"/>
  <c r="H109" i="1"/>
  <c r="H105" i="1"/>
  <c r="H107" i="1" l="1"/>
  <c r="H104" i="1"/>
  <c r="G40" i="1"/>
  <c r="H40" i="1"/>
  <c r="H42" i="1"/>
  <c r="H54" i="1"/>
  <c r="C9" i="1" l="1"/>
  <c r="C13" i="1"/>
  <c r="C14" i="1"/>
  <c r="C16" i="1"/>
  <c r="C18" i="1"/>
  <c r="C20" i="1"/>
  <c r="C22" i="1"/>
  <c r="C23" i="1"/>
  <c r="C25" i="1"/>
  <c r="C27" i="1"/>
  <c r="C28" i="1"/>
  <c r="C29" i="1"/>
  <c r="C30" i="1"/>
  <c r="C31" i="1"/>
  <c r="C32" i="1"/>
  <c r="C33" i="1"/>
  <c r="C34" i="1"/>
  <c r="C35" i="1"/>
  <c r="C37" i="1"/>
  <c r="C39" i="1"/>
  <c r="C41" i="1"/>
  <c r="C42" i="1"/>
  <c r="C43" i="1"/>
  <c r="C44" i="1"/>
  <c r="C45" i="1"/>
  <c r="C46" i="1"/>
  <c r="C47" i="1"/>
  <c r="C49" i="1"/>
  <c r="C51" i="1"/>
  <c r="C53" i="1"/>
  <c r="C54" i="1"/>
  <c r="C55" i="1"/>
  <c r="C56" i="1"/>
  <c r="C58" i="1"/>
  <c r="C60" i="1"/>
  <c r="C61" i="1"/>
  <c r="C67" i="1"/>
  <c r="C69" i="1"/>
  <c r="C70" i="1"/>
  <c r="C71" i="1"/>
  <c r="C72" i="1"/>
  <c r="C73" i="1"/>
  <c r="C75" i="1"/>
  <c r="C76" i="1"/>
  <c r="C77" i="1"/>
  <c r="C78" i="1"/>
  <c r="C82" i="1"/>
  <c r="C84" i="1"/>
  <c r="C85" i="1"/>
  <c r="C86" i="1"/>
  <c r="C88" i="1"/>
  <c r="C89" i="1"/>
  <c r="C90" i="1"/>
  <c r="C92" i="1"/>
  <c r="C93" i="1"/>
  <c r="C94" i="1"/>
  <c r="C95" i="1"/>
  <c r="C96" i="1"/>
  <c r="C97" i="1"/>
  <c r="C98" i="1"/>
  <c r="C100" i="1"/>
  <c r="C101" i="1"/>
  <c r="C102" i="1"/>
  <c r="C104" i="1"/>
  <c r="C106" i="1"/>
  <c r="C108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05" i="1"/>
  <c r="C109" i="1"/>
  <c r="M107" i="1" l="1"/>
  <c r="M65" i="1"/>
  <c r="M64" i="1"/>
  <c r="M63" i="1"/>
  <c r="M62" i="1"/>
  <c r="M52" i="1"/>
  <c r="M17" i="1"/>
  <c r="M15" i="1" s="1"/>
  <c r="M12" i="1"/>
  <c r="M10" i="1"/>
  <c r="L107" i="1"/>
  <c r="L65" i="1"/>
  <c r="L12" i="1" s="1"/>
  <c r="L64" i="1"/>
  <c r="L63" i="1"/>
  <c r="L62" i="1" s="1"/>
  <c r="L52" i="1"/>
  <c r="L17" i="1"/>
  <c r="L15" i="1" s="1"/>
  <c r="J65" i="1"/>
  <c r="J12" i="1" s="1"/>
  <c r="J64" i="1"/>
  <c r="J63" i="1"/>
  <c r="J17" i="1"/>
  <c r="J11" i="1" s="1"/>
  <c r="I68" i="1"/>
  <c r="I65" i="1"/>
  <c r="I64" i="1"/>
  <c r="I63" i="1"/>
  <c r="I10" i="1" s="1"/>
  <c r="I17" i="1"/>
  <c r="I12" i="1"/>
  <c r="H103" i="1"/>
  <c r="C103" i="1" s="1"/>
  <c r="H99" i="1"/>
  <c r="C99" i="1" s="1"/>
  <c r="H65" i="1"/>
  <c r="H12" i="1" s="1"/>
  <c r="H63" i="1"/>
  <c r="H52" i="1"/>
  <c r="H17" i="1"/>
  <c r="H15" i="1" s="1"/>
  <c r="L10" i="1" l="1"/>
  <c r="M11" i="1"/>
  <c r="M8" i="1" s="1"/>
  <c r="L11" i="1"/>
  <c r="L8" i="1" s="1"/>
  <c r="I11" i="1"/>
  <c r="J62" i="1"/>
  <c r="J10" i="1"/>
  <c r="I62" i="1"/>
  <c r="H10" i="1"/>
  <c r="H64" i="1"/>
  <c r="H11" i="1" s="1"/>
  <c r="H62" i="1" l="1"/>
  <c r="D107" i="1" l="1"/>
  <c r="E107" i="1"/>
  <c r="F107" i="1"/>
  <c r="G107" i="1"/>
  <c r="K107" i="1"/>
  <c r="F52" i="1"/>
  <c r="G52" i="1"/>
  <c r="K52" i="1"/>
  <c r="C107" i="1" l="1"/>
  <c r="G59" i="1"/>
  <c r="C59" i="1" s="1"/>
  <c r="G50" i="1"/>
  <c r="C50" i="1" s="1"/>
  <c r="G38" i="1" l="1"/>
  <c r="G36" i="1"/>
  <c r="C36" i="1" s="1"/>
  <c r="G17" i="1" l="1"/>
  <c r="G15" i="1" s="1"/>
  <c r="C38" i="1"/>
  <c r="G48" i="1"/>
  <c r="C48" i="1" s="1"/>
  <c r="G57" i="1" l="1"/>
  <c r="C57" i="1" s="1"/>
  <c r="G64" i="1"/>
  <c r="F79" i="1" l="1"/>
  <c r="G91" i="1"/>
  <c r="C91" i="1" s="1"/>
  <c r="F64" i="1"/>
  <c r="F87" i="1" l="1"/>
  <c r="F68" i="1"/>
  <c r="C68" i="1" s="1"/>
  <c r="E81" i="1" l="1"/>
  <c r="C81" i="1" s="1"/>
  <c r="E80" i="1"/>
  <c r="C80" i="1" s="1"/>
  <c r="E83" i="1"/>
  <c r="C83" i="1" s="1"/>
  <c r="E87" i="1"/>
  <c r="C87" i="1" s="1"/>
  <c r="E26" i="1"/>
  <c r="C26" i="1" s="1"/>
  <c r="E21" i="1"/>
  <c r="C21" i="1" s="1"/>
  <c r="E64" i="1" l="1"/>
  <c r="E17" i="1"/>
  <c r="E52" i="1"/>
  <c r="C52" i="1" s="1"/>
  <c r="E24" i="1"/>
  <c r="C24" i="1" s="1"/>
  <c r="E19" i="1"/>
  <c r="C19" i="1" s="1"/>
  <c r="F40" i="1"/>
  <c r="C40" i="1" s="1"/>
  <c r="E15" i="1" l="1"/>
  <c r="G10" i="1"/>
  <c r="F63" i="1"/>
  <c r="E11" i="1" l="1"/>
  <c r="F10" i="1"/>
  <c r="G74" i="1"/>
  <c r="C74" i="1" s="1"/>
  <c r="E65" i="1" l="1"/>
  <c r="E66" i="1"/>
  <c r="C66" i="1" s="1"/>
  <c r="E79" i="1" l="1"/>
  <c r="C79" i="1" s="1"/>
  <c r="D17" i="1" l="1"/>
  <c r="F17" i="1"/>
  <c r="F15" i="1" s="1"/>
  <c r="K17" i="1"/>
  <c r="K15" i="1" s="1"/>
  <c r="E12" i="1"/>
  <c r="F65" i="1"/>
  <c r="G12" i="1"/>
  <c r="K65" i="1"/>
  <c r="K12" i="1" s="1"/>
  <c r="K64" i="1"/>
  <c r="C64" i="1" s="1"/>
  <c r="K63" i="1"/>
  <c r="E63" i="1"/>
  <c r="D10" i="1"/>
  <c r="E62" i="1" l="1"/>
  <c r="C63" i="1"/>
  <c r="C15" i="1"/>
  <c r="C65" i="1"/>
  <c r="C17" i="1"/>
  <c r="F12" i="1"/>
  <c r="K62" i="1"/>
  <c r="G62" i="1"/>
  <c r="D12" i="1"/>
  <c r="K11" i="1"/>
  <c r="G11" i="1"/>
  <c r="F62" i="1"/>
  <c r="F11" i="1"/>
  <c r="D11" i="1"/>
  <c r="E10" i="1"/>
  <c r="E8" i="1" s="1"/>
  <c r="K10" i="1"/>
  <c r="C11" i="1" l="1"/>
  <c r="C12" i="1"/>
  <c r="C62" i="1"/>
  <c r="C10" i="1"/>
  <c r="K8" i="1"/>
  <c r="J8" i="1" l="1"/>
  <c r="I8" i="1" l="1"/>
  <c r="H8" i="1" l="1"/>
  <c r="G8" i="1" l="1"/>
  <c r="F8" i="1" l="1"/>
  <c r="D8" i="1" l="1"/>
  <c r="C8" i="1" s="1"/>
</calcChain>
</file>

<file path=xl/sharedStrings.xml><?xml version="1.0" encoding="utf-8"?>
<sst xmlns="http://schemas.openxmlformats.org/spreadsheetml/2006/main" count="206" uniqueCount="80">
  <si>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</si>
  <si>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</si>
  <si>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</si>
  <si>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</si>
  <si>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всего</t>
  </si>
  <si>
    <t>2018</t>
  </si>
  <si>
    <t>2019</t>
  </si>
  <si>
    <t>2020</t>
  </si>
  <si>
    <t>2021</t>
  </si>
  <si>
    <t>2022</t>
  </si>
  <si>
    <t>1</t>
  </si>
  <si>
    <t>2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</si>
  <si>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</si>
  <si>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</si>
  <si>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</si>
  <si>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</si>
  <si>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</si>
  <si>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</si>
  <si>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</si>
  <si>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</si>
  <si>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</si>
  <si>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</si>
  <si>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</si>
  <si>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</si>
  <si>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</si>
  <si>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</si>
  <si>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</si>
  <si>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</si>
  <si>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</si>
  <si>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</si>
  <si>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</si>
  <si>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</si>
  <si>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</si>
  <si>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</si>
  <si>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</si>
  <si>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</si>
  <si>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</si>
  <si>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2023</t>
  </si>
  <si>
    <t>2024</t>
  </si>
  <si>
    <t>ЦЕЛИ, ЗАДАЧИ И ЦЕЛЕВЫЕ ПОКАЗАТЕЛИ</t>
  </si>
  <si>
    <t>Номера целевых показателей, на достижение которых направлены мероприятия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</si>
  <si>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</si>
  <si>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</si>
  <si>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Объёмы расходов на выполнение мероприятия за счёт всех источников ресурсного обеспечения (тыс.руб.)</t>
  </si>
  <si>
    <t>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</si>
  <si>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</si>
  <si>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 xml:space="preserve">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</si>
  <si>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</si>
  <si>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>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</si>
  <si>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 xml:space="preserve">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</si>
  <si>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</si>
  <si>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</si>
  <si>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 xml:space="preserve">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</si>
  <si>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t>Целевой показатель 1.2. Увеличение доли  благоустроенных дворовых территорий</t>
  </si>
  <si>
    <t>Целевой показатель 2.1.  Количество благоустроенных территорий общего пользования</t>
  </si>
  <si>
    <t>Целевой показатель 2.2.  Увеличение доли благоустроенных территорий общего пользования</t>
  </si>
  <si>
    <t>Целевой показатель 3.1. Количество вовлечённых заинтересованных граждан и организаций при реализации мероприятий подпрограммы</t>
  </si>
  <si>
    <t>2.1.;                        2.2.;                        3.1.</t>
  </si>
  <si>
    <t xml:space="preserve">   </t>
  </si>
  <si>
    <t>2.1."Благоустройство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</si>
  <si>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1.10. Проектирование общественной территории "Комплексное 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</si>
  <si>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2025</t>
  </si>
  <si>
    <t>2026</t>
  </si>
  <si>
    <t>2027</t>
  </si>
  <si>
    <t>"Формирование современной городской среды на территории Каменского городского округа на 2018-2027 годы"</t>
  </si>
  <si>
    <r>
      <t xml:space="preserve">2.2. </t>
    </r>
    <r>
      <rPr>
        <b/>
        <sz val="18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8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</si>
  <si>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2.3. </t>
    </r>
    <r>
      <rPr>
        <b/>
        <sz val="18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8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</si>
  <si>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2.3.1 </t>
    </r>
    <r>
      <rPr>
        <b/>
        <sz val="18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8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целевая статья 0503, 06KF255550)</t>
    </r>
  </si>
  <si>
    <r>
      <t xml:space="preserve">2.3.2 </t>
    </r>
    <r>
      <rPr>
        <b/>
        <sz val="18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8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целавая статья 0503, 06K0225000)</t>
    </r>
  </si>
  <si>
    <r>
      <t xml:space="preserve">2.4. </t>
    </r>
    <r>
      <rPr>
        <b/>
        <sz val="18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8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</si>
  <si>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2.5. </t>
    </r>
    <r>
      <rPr>
        <b/>
        <sz val="18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8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</si>
  <si>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2.6.</t>
    </r>
    <r>
      <rPr>
        <b/>
        <sz val="18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8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</si>
  <si>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2.7. </t>
    </r>
    <r>
      <rPr>
        <b/>
        <sz val="18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8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</si>
  <si>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2.8. </t>
    </r>
    <r>
      <rPr>
        <b/>
        <sz val="18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8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</si>
  <si>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2.9. </t>
    </r>
    <r>
      <rPr>
        <b/>
        <sz val="18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8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</si>
  <si>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r>
      <t xml:space="preserve">2.10. </t>
    </r>
    <r>
      <rPr>
        <b/>
        <sz val="18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8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</si>
  <si>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Приложение № 1
к  муниципальной программе 
 «Формирование современной городской среды на территории Каменского городского округа на 2018-2027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332, от 15.11.2021 2021 № 1907, от 30.12.2021 №2224, от 07.02.2022 №176, от 05.08.2022 № 1694, от 30.08.2022  № 1884, от 12.09.2022 №1953)</t>
  </si>
  <si>
    <t xml:space="preserve">Мероприятие 4. Обустройство мест отдыха населения </t>
  </si>
  <si>
    <r>
      <t xml:space="preserve">4.1 </t>
    </r>
    <r>
      <rPr>
        <b/>
        <sz val="18"/>
        <color indexed="8"/>
        <rFont val="Times New Roman"/>
        <family val="1"/>
        <charset val="204"/>
      </rPr>
      <t>"Комплексное благоустройство общественной территории, расположенной по адресу: пгт Мартюш, ул. Калинина, д. №2-№12, ул. Школьная, д. №1-13, Каменского района"</t>
    </r>
  </si>
  <si>
    <t>Приложение № 2
к  муниципальной программе 
 «Формирование современной городской среды на территории Каменского городского округа на 2018-2027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332, от 15.11.2021 2021 № 1907, от 30.12.2021 №2224, от 07.02.2022 №176, от 05.08.2022  № 1694, от 30.08.2022  № 1884, от 12.09.2022 №1953, от 30.12.2022 № 2861)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</si>
</sst>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Arial"/>
      <family val="2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0" fontId="1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left" vertical="top" wrapText="1"/>
    </xf>
    <xf numFmtId="165" fontId="5" fillId="2" borderId="5" xfId="0" applyNumberFormat="1" applyFont="1" applyFill="1" applyBorder="1" applyAlignment="1">
      <alignment horizontal="right" vertical="top" wrapText="1"/>
    </xf>
    <xf numFmtId="0" fontId="6" fillId="0" borderId="0" xfId="0" applyNumberFormat="1" applyFont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0" fillId="2" borderId="5" xfId="0" applyNumberFormat="1" applyFont="1" applyFill="1" applyBorder="1" applyAlignment="1">
      <alignment horizontal="left" vertical="top" wrapText="1"/>
    </xf>
    <xf numFmtId="165" fontId="10" fillId="2" borderId="5" xfId="0" applyNumberFormat="1" applyFont="1" applyFill="1" applyBorder="1" applyAlignment="1">
      <alignment horizontal="right" vertical="top" wrapText="1"/>
    </xf>
    <xf numFmtId="0" fontId="10" fillId="2" borderId="5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11" fillId="3" borderId="0" xfId="0" applyNumberFormat="1" applyFont="1" applyFill="1" applyAlignment="1">
      <alignment vertical="center"/>
    </xf>
    <xf numFmtId="0" fontId="11" fillId="3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vertical="center"/>
    </xf>
    <xf numFmtId="0" fontId="15" fillId="0" borderId="0" xfId="0" applyNumberFormat="1" applyFont="1" applyFill="1" applyAlignment="1"/>
    <xf numFmtId="0" fontId="15" fillId="0" borderId="0" xfId="0" applyNumberFormat="1" applyFont="1" applyFill="1" applyBorder="1" applyAlignment="1">
      <alignment vertical="top" wrapText="1"/>
    </xf>
    <xf numFmtId="49" fontId="13" fillId="0" borderId="0" xfId="0" applyNumberFormat="1" applyFont="1" applyFill="1" applyBorder="1" applyAlignment="1">
      <alignment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top" wrapText="1"/>
    </xf>
    <xf numFmtId="0" fontId="14" fillId="0" borderId="5" xfId="0" applyNumberFormat="1" applyFont="1" applyFill="1" applyBorder="1" applyAlignment="1">
      <alignment horizontal="center" vertical="top" wrapText="1"/>
    </xf>
    <xf numFmtId="0" fontId="14" fillId="3" borderId="5" xfId="0" applyNumberFormat="1" applyFont="1" applyFill="1" applyBorder="1" applyAlignment="1">
      <alignment horizontal="center" vertical="top" wrapText="1"/>
    </xf>
    <xf numFmtId="49" fontId="15" fillId="0" borderId="0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left" vertical="top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left" vertical="top" wrapText="1"/>
    </xf>
    <xf numFmtId="0" fontId="13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Alignment="1">
      <alignment vertical="center"/>
    </xf>
    <xf numFmtId="4" fontId="16" fillId="0" borderId="5" xfId="0" applyNumberFormat="1" applyFont="1" applyFill="1" applyBorder="1" applyAlignment="1">
      <alignment horizontal="center" vertical="center" wrapText="1"/>
    </xf>
    <xf numFmtId="4" fontId="16" fillId="3" borderId="5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top" wrapText="1"/>
    </xf>
    <xf numFmtId="0" fontId="16" fillId="3" borderId="5" xfId="0" applyNumberFormat="1" applyFont="1" applyFill="1" applyBorder="1" applyAlignment="1">
      <alignment horizontal="center" vertical="top" wrapText="1"/>
    </xf>
    <xf numFmtId="0" fontId="19" fillId="3" borderId="5" xfId="0" applyNumberFormat="1" applyFont="1" applyFill="1" applyBorder="1" applyAlignment="1">
      <alignment horizontal="left" vertical="top" wrapText="1"/>
    </xf>
    <xf numFmtId="4" fontId="19" fillId="3" borderId="5" xfId="0" applyNumberFormat="1" applyFont="1" applyFill="1" applyBorder="1" applyAlignment="1">
      <alignment horizontal="center" vertical="center" wrapText="1"/>
    </xf>
    <xf numFmtId="0" fontId="19" fillId="3" borderId="5" xfId="0" applyNumberFormat="1" applyFont="1" applyFill="1" applyBorder="1" applyAlignment="1">
      <alignment horizontal="center" vertical="top" wrapText="1"/>
    </xf>
    <xf numFmtId="0" fontId="13" fillId="3" borderId="0" xfId="0" applyNumberFormat="1" applyFont="1" applyFill="1" applyBorder="1" applyAlignment="1">
      <alignment vertical="center"/>
    </xf>
    <xf numFmtId="4" fontId="16" fillId="3" borderId="5" xfId="0" applyNumberFormat="1" applyFont="1" applyFill="1" applyBorder="1" applyAlignment="1">
      <alignment horizontal="center" vertical="top" wrapText="1"/>
    </xf>
    <xf numFmtId="0" fontId="19" fillId="0" borderId="5" xfId="0" applyNumberFormat="1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top" wrapText="1"/>
    </xf>
    <xf numFmtId="4" fontId="14" fillId="0" borderId="5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165" fontId="16" fillId="3" borderId="5" xfId="0" applyNumberFormat="1" applyFont="1" applyFill="1" applyBorder="1" applyAlignment="1">
      <alignment horizontal="right" vertical="top" wrapText="1"/>
    </xf>
    <xf numFmtId="0" fontId="18" fillId="0" borderId="5" xfId="0" applyFont="1" applyFill="1" applyBorder="1" applyAlignment="1">
      <alignment horizontal="left" vertical="top" wrapText="1"/>
    </xf>
    <xf numFmtId="0" fontId="16" fillId="0" borderId="6" xfId="0" applyNumberFormat="1" applyFont="1" applyFill="1" applyBorder="1" applyAlignment="1">
      <alignment horizontal="center" vertical="center" wrapText="1"/>
    </xf>
    <xf numFmtId="165" fontId="17" fillId="3" borderId="5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165" fontId="19" fillId="3" borderId="5" xfId="0" applyNumberFormat="1" applyFont="1" applyFill="1" applyBorder="1" applyAlignment="1">
      <alignment horizontal="right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165" fontId="16" fillId="3" borderId="5" xfId="0" applyNumberFormat="1" applyFont="1" applyFill="1" applyBorder="1" applyAlignment="1">
      <alignment horizontal="center" vertical="top" wrapText="1"/>
    </xf>
    <xf numFmtId="16" fontId="18" fillId="0" borderId="4" xfId="0" applyNumberFormat="1" applyFont="1" applyFill="1" applyBorder="1" applyAlignment="1">
      <alignment horizontal="left" vertical="top" wrapText="1"/>
    </xf>
    <xf numFmtId="49" fontId="16" fillId="3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2" fontId="16" fillId="3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21" fillId="0" borderId="5" xfId="0" applyNumberFormat="1" applyFont="1" applyFill="1" applyBorder="1" applyAlignment="1">
      <alignment horizontal="center" vertical="center" wrapText="1"/>
    </xf>
    <xf numFmtId="2" fontId="17" fillId="3" borderId="5" xfId="0" applyNumberFormat="1" applyFont="1" applyFill="1" applyBorder="1" applyAlignment="1">
      <alignment horizontal="center" vertical="center" wrapText="1"/>
    </xf>
    <xf numFmtId="165" fontId="16" fillId="3" borderId="5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66" fontId="12" fillId="0" borderId="5" xfId="0" applyNumberFormat="1" applyFont="1" applyFill="1" applyBorder="1" applyAlignment="1">
      <alignment horizontal="center" vertical="center"/>
    </xf>
    <xf numFmtId="166" fontId="22" fillId="3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vertical="center"/>
    </xf>
    <xf numFmtId="166" fontId="12" fillId="3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vertical="center"/>
    </xf>
    <xf numFmtId="166" fontId="18" fillId="3" borderId="5" xfId="0" applyNumberFormat="1" applyFont="1" applyFill="1" applyBorder="1" applyAlignment="1">
      <alignment horizontal="center" vertical="center"/>
    </xf>
    <xf numFmtId="166" fontId="18" fillId="0" borderId="4" xfId="0" applyNumberFormat="1" applyFont="1" applyFill="1" applyBorder="1" applyAlignment="1">
      <alignment horizontal="center" vertical="center"/>
    </xf>
    <xf numFmtId="166" fontId="18" fillId="3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4" fontId="22" fillId="3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166" fontId="18" fillId="0" borderId="5" xfId="0" applyNumberFormat="1" applyFon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/>
    </xf>
    <xf numFmtId="0" fontId="12" fillId="3" borderId="5" xfId="0" applyNumberFormat="1" applyFont="1" applyFill="1" applyBorder="1" applyAlignment="1">
      <alignment vertical="center"/>
    </xf>
    <xf numFmtId="0" fontId="12" fillId="0" borderId="6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vertical="center"/>
    </xf>
    <xf numFmtId="0" fontId="12" fillId="0" borderId="5" xfId="0" applyNumberFormat="1" applyFont="1" applyFill="1" applyBorder="1" applyAlignment="1">
      <alignment horizontal="center" vertical="center"/>
    </xf>
    <xf numFmtId="0" fontId="13" fillId="3" borderId="5" xfId="0" applyNumberFormat="1" applyFont="1" applyFill="1" applyBorder="1" applyAlignment="1">
      <alignment vertical="center"/>
    </xf>
    <xf numFmtId="0" fontId="12" fillId="3" borderId="5" xfId="0" applyNumberFormat="1" applyFont="1" applyFill="1" applyBorder="1" applyAlignment="1">
      <alignment horizontal="center" vertical="center"/>
    </xf>
    <xf numFmtId="2" fontId="24" fillId="3" borderId="5" xfId="0" applyNumberFormat="1" applyFont="1" applyFill="1" applyBorder="1" applyAlignment="1">
      <alignment horizontal="center" vertical="center"/>
    </xf>
    <xf numFmtId="0" fontId="13" fillId="3" borderId="0" xfId="0" applyNumberFormat="1" applyFont="1" applyFill="1" applyAlignment="1">
      <alignment vertical="center"/>
    </xf>
    <xf numFmtId="2" fontId="12" fillId="0" borderId="5" xfId="0" applyNumberFormat="1" applyFont="1" applyFill="1" applyBorder="1" applyAlignment="1">
      <alignment horizontal="center" vertical="center"/>
    </xf>
    <xf numFmtId="166" fontId="14" fillId="3" borderId="4" xfId="0" applyNumberFormat="1" applyFont="1" applyFill="1" applyBorder="1" applyAlignment="1">
      <alignment horizontal="center" vertical="center"/>
    </xf>
    <xf numFmtId="0" fontId="16" fillId="3" borderId="5" xfId="0" applyNumberFormat="1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7" fillId="0" borderId="3" xfId="0" applyNumberFormat="1" applyFont="1" applyBorder="1" applyAlignment="1">
      <alignment horizontal="left" vertical="top" wrapText="1"/>
    </xf>
    <xf numFmtId="0" fontId="7" fillId="0" borderId="0" xfId="0" applyNumberFormat="1" applyFont="1" applyAlignment="1">
      <alignment horizontal="left" vertical="top" wrapText="1"/>
    </xf>
    <xf numFmtId="0" fontId="12" fillId="0" borderId="0" xfId="0" applyNumberFormat="1" applyFont="1" applyFill="1" applyAlignment="1">
      <alignment horizontal="center" vertical="center"/>
    </xf>
    <xf numFmtId="0" fontId="14" fillId="0" borderId="0" xfId="0" applyNumberFormat="1" applyFont="1" applyFill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3"/>
  <sheetViews>
    <sheetView tabSelected="1" zoomScale="40" zoomScaleNormal="40" workbookViewId="0">
      <pane ySplit="6" topLeftCell="A116" activePane="bottomLeft" state="frozen"/>
      <selection activeCell="B1" sqref="B1"/>
      <selection pane="bottomLeft" activeCell="F1" sqref="F1:N1"/>
    </sheetView>
  </sheetViews>
  <sheetFormatPr defaultRowHeight="18.75" x14ac:dyDescent="0.25"/>
  <cols>
    <col min="1" max="1" width="6.7109375" style="24" customWidth="1"/>
    <col min="2" max="2" width="80.28515625" style="24" customWidth="1"/>
    <col min="3" max="3" width="16.85546875" style="24" customWidth="1"/>
    <col min="4" max="4" width="13.28515625" style="24" customWidth="1"/>
    <col min="5" max="5" width="16.7109375" style="24" customWidth="1"/>
    <col min="6" max="6" width="12.28515625" style="24" customWidth="1"/>
    <col min="7" max="7" width="12.5703125" style="28" customWidth="1"/>
    <col min="8" max="8" width="18.7109375" style="28" customWidth="1"/>
    <col min="9" max="9" width="17.28515625" style="28" customWidth="1"/>
    <col min="10" max="10" width="15.85546875" style="28" customWidth="1"/>
    <col min="11" max="13" width="9" style="28" customWidth="1"/>
    <col min="14" max="14" width="16.42578125" style="24" customWidth="1"/>
    <col min="15" max="15" width="18" style="24" hidden="1" customWidth="1"/>
    <col min="16" max="256" width="9.140625" style="24"/>
    <col min="257" max="257" width="7.42578125" style="24" customWidth="1"/>
    <col min="258" max="258" width="39.7109375" style="24" customWidth="1"/>
    <col min="259" max="259" width="18.85546875" style="24" customWidth="1"/>
    <col min="260" max="263" width="11.28515625" style="24" customWidth="1"/>
    <col min="264" max="264" width="9.85546875" style="24" customWidth="1"/>
    <col min="265" max="265" width="12.7109375" style="24" customWidth="1"/>
    <col min="266" max="269" width="0" style="24" hidden="1" customWidth="1"/>
    <col min="270" max="270" width="16.7109375" style="24" customWidth="1"/>
    <col min="271" max="271" width="0" style="24" hidden="1" customWidth="1"/>
    <col min="272" max="512" width="9.140625" style="24"/>
    <col min="513" max="513" width="7.42578125" style="24" customWidth="1"/>
    <col min="514" max="514" width="39.7109375" style="24" customWidth="1"/>
    <col min="515" max="515" width="18.85546875" style="24" customWidth="1"/>
    <col min="516" max="519" width="11.28515625" style="24" customWidth="1"/>
    <col min="520" max="520" width="9.85546875" style="24" customWidth="1"/>
    <col min="521" max="521" width="12.7109375" style="24" customWidth="1"/>
    <col min="522" max="525" width="0" style="24" hidden="1" customWidth="1"/>
    <col min="526" max="526" width="16.7109375" style="24" customWidth="1"/>
    <col min="527" max="527" width="0" style="24" hidden="1" customWidth="1"/>
    <col min="528" max="768" width="9.140625" style="24"/>
    <col min="769" max="769" width="7.42578125" style="24" customWidth="1"/>
    <col min="770" max="770" width="39.7109375" style="24" customWidth="1"/>
    <col min="771" max="771" width="18.85546875" style="24" customWidth="1"/>
    <col min="772" max="775" width="11.28515625" style="24" customWidth="1"/>
    <col min="776" max="776" width="9.85546875" style="24" customWidth="1"/>
    <col min="777" max="777" width="12.7109375" style="24" customWidth="1"/>
    <col min="778" max="781" width="0" style="24" hidden="1" customWidth="1"/>
    <col min="782" max="782" width="16.7109375" style="24" customWidth="1"/>
    <col min="783" max="783" width="0" style="24" hidden="1" customWidth="1"/>
    <col min="784" max="1024" width="9.140625" style="24"/>
    <col min="1025" max="1025" width="7.42578125" style="24" customWidth="1"/>
    <col min="1026" max="1026" width="39.7109375" style="24" customWidth="1"/>
    <col min="1027" max="1027" width="18.85546875" style="24" customWidth="1"/>
    <col min="1028" max="1031" width="11.28515625" style="24" customWidth="1"/>
    <col min="1032" max="1032" width="9.85546875" style="24" customWidth="1"/>
    <col min="1033" max="1033" width="12.7109375" style="24" customWidth="1"/>
    <col min="1034" max="1037" width="0" style="24" hidden="1" customWidth="1"/>
    <col min="1038" max="1038" width="16.7109375" style="24" customWidth="1"/>
    <col min="1039" max="1039" width="0" style="24" hidden="1" customWidth="1"/>
    <col min="1040" max="1280" width="9.140625" style="24"/>
    <col min="1281" max="1281" width="7.42578125" style="24" customWidth="1"/>
    <col min="1282" max="1282" width="39.7109375" style="24" customWidth="1"/>
    <col min="1283" max="1283" width="18.85546875" style="24" customWidth="1"/>
    <col min="1284" max="1287" width="11.28515625" style="24" customWidth="1"/>
    <col min="1288" max="1288" width="9.85546875" style="24" customWidth="1"/>
    <col min="1289" max="1289" width="12.7109375" style="24" customWidth="1"/>
    <col min="1290" max="1293" width="0" style="24" hidden="1" customWidth="1"/>
    <col min="1294" max="1294" width="16.7109375" style="24" customWidth="1"/>
    <col min="1295" max="1295" width="0" style="24" hidden="1" customWidth="1"/>
    <col min="1296" max="1536" width="9.140625" style="24"/>
    <col min="1537" max="1537" width="7.42578125" style="24" customWidth="1"/>
    <col min="1538" max="1538" width="39.7109375" style="24" customWidth="1"/>
    <col min="1539" max="1539" width="18.85546875" style="24" customWidth="1"/>
    <col min="1540" max="1543" width="11.28515625" style="24" customWidth="1"/>
    <col min="1544" max="1544" width="9.85546875" style="24" customWidth="1"/>
    <col min="1545" max="1545" width="12.7109375" style="24" customWidth="1"/>
    <col min="1546" max="1549" width="0" style="24" hidden="1" customWidth="1"/>
    <col min="1550" max="1550" width="16.7109375" style="24" customWidth="1"/>
    <col min="1551" max="1551" width="0" style="24" hidden="1" customWidth="1"/>
    <col min="1552" max="1792" width="9.140625" style="24"/>
    <col min="1793" max="1793" width="7.42578125" style="24" customWidth="1"/>
    <col min="1794" max="1794" width="39.7109375" style="24" customWidth="1"/>
    <col min="1795" max="1795" width="18.85546875" style="24" customWidth="1"/>
    <col min="1796" max="1799" width="11.28515625" style="24" customWidth="1"/>
    <col min="1800" max="1800" width="9.85546875" style="24" customWidth="1"/>
    <col min="1801" max="1801" width="12.7109375" style="24" customWidth="1"/>
    <col min="1802" max="1805" width="0" style="24" hidden="1" customWidth="1"/>
    <col min="1806" max="1806" width="16.7109375" style="24" customWidth="1"/>
    <col min="1807" max="1807" width="0" style="24" hidden="1" customWidth="1"/>
    <col min="1808" max="2048" width="9.140625" style="24"/>
    <col min="2049" max="2049" width="7.42578125" style="24" customWidth="1"/>
    <col min="2050" max="2050" width="39.7109375" style="24" customWidth="1"/>
    <col min="2051" max="2051" width="18.85546875" style="24" customWidth="1"/>
    <col min="2052" max="2055" width="11.28515625" style="24" customWidth="1"/>
    <col min="2056" max="2056" width="9.85546875" style="24" customWidth="1"/>
    <col min="2057" max="2057" width="12.7109375" style="24" customWidth="1"/>
    <col min="2058" max="2061" width="0" style="24" hidden="1" customWidth="1"/>
    <col min="2062" max="2062" width="16.7109375" style="24" customWidth="1"/>
    <col min="2063" max="2063" width="0" style="24" hidden="1" customWidth="1"/>
    <col min="2064" max="2304" width="9.140625" style="24"/>
    <col min="2305" max="2305" width="7.42578125" style="24" customWidth="1"/>
    <col min="2306" max="2306" width="39.7109375" style="24" customWidth="1"/>
    <col min="2307" max="2307" width="18.85546875" style="24" customWidth="1"/>
    <col min="2308" max="2311" width="11.28515625" style="24" customWidth="1"/>
    <col min="2312" max="2312" width="9.85546875" style="24" customWidth="1"/>
    <col min="2313" max="2313" width="12.7109375" style="24" customWidth="1"/>
    <col min="2314" max="2317" width="0" style="24" hidden="1" customWidth="1"/>
    <col min="2318" max="2318" width="16.7109375" style="24" customWidth="1"/>
    <col min="2319" max="2319" width="0" style="24" hidden="1" customWidth="1"/>
    <col min="2320" max="2560" width="9.140625" style="24"/>
    <col min="2561" max="2561" width="7.42578125" style="24" customWidth="1"/>
    <col min="2562" max="2562" width="39.7109375" style="24" customWidth="1"/>
    <col min="2563" max="2563" width="18.85546875" style="24" customWidth="1"/>
    <col min="2564" max="2567" width="11.28515625" style="24" customWidth="1"/>
    <col min="2568" max="2568" width="9.85546875" style="24" customWidth="1"/>
    <col min="2569" max="2569" width="12.7109375" style="24" customWidth="1"/>
    <col min="2570" max="2573" width="0" style="24" hidden="1" customWidth="1"/>
    <col min="2574" max="2574" width="16.7109375" style="24" customWidth="1"/>
    <col min="2575" max="2575" width="0" style="24" hidden="1" customWidth="1"/>
    <col min="2576" max="2816" width="9.140625" style="24"/>
    <col min="2817" max="2817" width="7.42578125" style="24" customWidth="1"/>
    <col min="2818" max="2818" width="39.7109375" style="24" customWidth="1"/>
    <col min="2819" max="2819" width="18.85546875" style="24" customWidth="1"/>
    <col min="2820" max="2823" width="11.28515625" style="24" customWidth="1"/>
    <col min="2824" max="2824" width="9.85546875" style="24" customWidth="1"/>
    <col min="2825" max="2825" width="12.7109375" style="24" customWidth="1"/>
    <col min="2826" max="2829" width="0" style="24" hidden="1" customWidth="1"/>
    <col min="2830" max="2830" width="16.7109375" style="24" customWidth="1"/>
    <col min="2831" max="2831" width="0" style="24" hidden="1" customWidth="1"/>
    <col min="2832" max="3072" width="9.140625" style="24"/>
    <col min="3073" max="3073" width="7.42578125" style="24" customWidth="1"/>
    <col min="3074" max="3074" width="39.7109375" style="24" customWidth="1"/>
    <col min="3075" max="3075" width="18.85546875" style="24" customWidth="1"/>
    <col min="3076" max="3079" width="11.28515625" style="24" customWidth="1"/>
    <col min="3080" max="3080" width="9.85546875" style="24" customWidth="1"/>
    <col min="3081" max="3081" width="12.7109375" style="24" customWidth="1"/>
    <col min="3082" max="3085" width="0" style="24" hidden="1" customWidth="1"/>
    <col min="3086" max="3086" width="16.7109375" style="24" customWidth="1"/>
    <col min="3087" max="3087" width="0" style="24" hidden="1" customWidth="1"/>
    <col min="3088" max="3328" width="9.140625" style="24"/>
    <col min="3329" max="3329" width="7.42578125" style="24" customWidth="1"/>
    <col min="3330" max="3330" width="39.7109375" style="24" customWidth="1"/>
    <col min="3331" max="3331" width="18.85546875" style="24" customWidth="1"/>
    <col min="3332" max="3335" width="11.28515625" style="24" customWidth="1"/>
    <col min="3336" max="3336" width="9.85546875" style="24" customWidth="1"/>
    <col min="3337" max="3337" width="12.7109375" style="24" customWidth="1"/>
    <col min="3338" max="3341" width="0" style="24" hidden="1" customWidth="1"/>
    <col min="3342" max="3342" width="16.7109375" style="24" customWidth="1"/>
    <col min="3343" max="3343" width="0" style="24" hidden="1" customWidth="1"/>
    <col min="3344" max="3584" width="9.140625" style="24"/>
    <col min="3585" max="3585" width="7.42578125" style="24" customWidth="1"/>
    <col min="3586" max="3586" width="39.7109375" style="24" customWidth="1"/>
    <col min="3587" max="3587" width="18.85546875" style="24" customWidth="1"/>
    <col min="3588" max="3591" width="11.28515625" style="24" customWidth="1"/>
    <col min="3592" max="3592" width="9.85546875" style="24" customWidth="1"/>
    <col min="3593" max="3593" width="12.7109375" style="24" customWidth="1"/>
    <col min="3594" max="3597" width="0" style="24" hidden="1" customWidth="1"/>
    <col min="3598" max="3598" width="16.7109375" style="24" customWidth="1"/>
    <col min="3599" max="3599" width="0" style="24" hidden="1" customWidth="1"/>
    <col min="3600" max="3840" width="9.140625" style="24"/>
    <col min="3841" max="3841" width="7.42578125" style="24" customWidth="1"/>
    <col min="3842" max="3842" width="39.7109375" style="24" customWidth="1"/>
    <col min="3843" max="3843" width="18.85546875" style="24" customWidth="1"/>
    <col min="3844" max="3847" width="11.28515625" style="24" customWidth="1"/>
    <col min="3848" max="3848" width="9.85546875" style="24" customWidth="1"/>
    <col min="3849" max="3849" width="12.7109375" style="24" customWidth="1"/>
    <col min="3850" max="3853" width="0" style="24" hidden="1" customWidth="1"/>
    <col min="3854" max="3854" width="16.7109375" style="24" customWidth="1"/>
    <col min="3855" max="3855" width="0" style="24" hidden="1" customWidth="1"/>
    <col min="3856" max="4096" width="9.140625" style="24"/>
    <col min="4097" max="4097" width="7.42578125" style="24" customWidth="1"/>
    <col min="4098" max="4098" width="39.7109375" style="24" customWidth="1"/>
    <col min="4099" max="4099" width="18.85546875" style="24" customWidth="1"/>
    <col min="4100" max="4103" width="11.28515625" style="24" customWidth="1"/>
    <col min="4104" max="4104" width="9.85546875" style="24" customWidth="1"/>
    <col min="4105" max="4105" width="12.7109375" style="24" customWidth="1"/>
    <col min="4106" max="4109" width="0" style="24" hidden="1" customWidth="1"/>
    <col min="4110" max="4110" width="16.7109375" style="24" customWidth="1"/>
    <col min="4111" max="4111" width="0" style="24" hidden="1" customWidth="1"/>
    <col min="4112" max="4352" width="9.140625" style="24"/>
    <col min="4353" max="4353" width="7.42578125" style="24" customWidth="1"/>
    <col min="4354" max="4354" width="39.7109375" style="24" customWidth="1"/>
    <col min="4355" max="4355" width="18.85546875" style="24" customWidth="1"/>
    <col min="4356" max="4359" width="11.28515625" style="24" customWidth="1"/>
    <col min="4360" max="4360" width="9.85546875" style="24" customWidth="1"/>
    <col min="4361" max="4361" width="12.7109375" style="24" customWidth="1"/>
    <col min="4362" max="4365" width="0" style="24" hidden="1" customWidth="1"/>
    <col min="4366" max="4366" width="16.7109375" style="24" customWidth="1"/>
    <col min="4367" max="4367" width="0" style="24" hidden="1" customWidth="1"/>
    <col min="4368" max="4608" width="9.140625" style="24"/>
    <col min="4609" max="4609" width="7.42578125" style="24" customWidth="1"/>
    <col min="4610" max="4610" width="39.7109375" style="24" customWidth="1"/>
    <col min="4611" max="4611" width="18.85546875" style="24" customWidth="1"/>
    <col min="4612" max="4615" width="11.28515625" style="24" customWidth="1"/>
    <col min="4616" max="4616" width="9.85546875" style="24" customWidth="1"/>
    <col min="4617" max="4617" width="12.7109375" style="24" customWidth="1"/>
    <col min="4618" max="4621" width="0" style="24" hidden="1" customWidth="1"/>
    <col min="4622" max="4622" width="16.7109375" style="24" customWidth="1"/>
    <col min="4623" max="4623" width="0" style="24" hidden="1" customWidth="1"/>
    <col min="4624" max="4864" width="9.140625" style="24"/>
    <col min="4865" max="4865" width="7.42578125" style="24" customWidth="1"/>
    <col min="4866" max="4866" width="39.7109375" style="24" customWidth="1"/>
    <col min="4867" max="4867" width="18.85546875" style="24" customWidth="1"/>
    <col min="4868" max="4871" width="11.28515625" style="24" customWidth="1"/>
    <col min="4872" max="4872" width="9.85546875" style="24" customWidth="1"/>
    <col min="4873" max="4873" width="12.7109375" style="24" customWidth="1"/>
    <col min="4874" max="4877" width="0" style="24" hidden="1" customWidth="1"/>
    <col min="4878" max="4878" width="16.7109375" style="24" customWidth="1"/>
    <col min="4879" max="4879" width="0" style="24" hidden="1" customWidth="1"/>
    <col min="4880" max="5120" width="9.140625" style="24"/>
    <col min="5121" max="5121" width="7.42578125" style="24" customWidth="1"/>
    <col min="5122" max="5122" width="39.7109375" style="24" customWidth="1"/>
    <col min="5123" max="5123" width="18.85546875" style="24" customWidth="1"/>
    <col min="5124" max="5127" width="11.28515625" style="24" customWidth="1"/>
    <col min="5128" max="5128" width="9.85546875" style="24" customWidth="1"/>
    <col min="5129" max="5129" width="12.7109375" style="24" customWidth="1"/>
    <col min="5130" max="5133" width="0" style="24" hidden="1" customWidth="1"/>
    <col min="5134" max="5134" width="16.7109375" style="24" customWidth="1"/>
    <col min="5135" max="5135" width="0" style="24" hidden="1" customWidth="1"/>
    <col min="5136" max="5376" width="9.140625" style="24"/>
    <col min="5377" max="5377" width="7.42578125" style="24" customWidth="1"/>
    <col min="5378" max="5378" width="39.7109375" style="24" customWidth="1"/>
    <col min="5379" max="5379" width="18.85546875" style="24" customWidth="1"/>
    <col min="5380" max="5383" width="11.28515625" style="24" customWidth="1"/>
    <col min="5384" max="5384" width="9.85546875" style="24" customWidth="1"/>
    <col min="5385" max="5385" width="12.7109375" style="24" customWidth="1"/>
    <col min="5386" max="5389" width="0" style="24" hidden="1" customWidth="1"/>
    <col min="5390" max="5390" width="16.7109375" style="24" customWidth="1"/>
    <col min="5391" max="5391" width="0" style="24" hidden="1" customWidth="1"/>
    <col min="5392" max="5632" width="9.140625" style="24"/>
    <col min="5633" max="5633" width="7.42578125" style="24" customWidth="1"/>
    <col min="5634" max="5634" width="39.7109375" style="24" customWidth="1"/>
    <col min="5635" max="5635" width="18.85546875" style="24" customWidth="1"/>
    <col min="5636" max="5639" width="11.28515625" style="24" customWidth="1"/>
    <col min="5640" max="5640" width="9.85546875" style="24" customWidth="1"/>
    <col min="5641" max="5641" width="12.7109375" style="24" customWidth="1"/>
    <col min="5642" max="5645" width="0" style="24" hidden="1" customWidth="1"/>
    <col min="5646" max="5646" width="16.7109375" style="24" customWidth="1"/>
    <col min="5647" max="5647" width="0" style="24" hidden="1" customWidth="1"/>
    <col min="5648" max="5888" width="9.140625" style="24"/>
    <col min="5889" max="5889" width="7.42578125" style="24" customWidth="1"/>
    <col min="5890" max="5890" width="39.7109375" style="24" customWidth="1"/>
    <col min="5891" max="5891" width="18.85546875" style="24" customWidth="1"/>
    <col min="5892" max="5895" width="11.28515625" style="24" customWidth="1"/>
    <col min="5896" max="5896" width="9.85546875" style="24" customWidth="1"/>
    <col min="5897" max="5897" width="12.7109375" style="24" customWidth="1"/>
    <col min="5898" max="5901" width="0" style="24" hidden="1" customWidth="1"/>
    <col min="5902" max="5902" width="16.7109375" style="24" customWidth="1"/>
    <col min="5903" max="5903" width="0" style="24" hidden="1" customWidth="1"/>
    <col min="5904" max="6144" width="9.140625" style="24"/>
    <col min="6145" max="6145" width="7.42578125" style="24" customWidth="1"/>
    <col min="6146" max="6146" width="39.7109375" style="24" customWidth="1"/>
    <col min="6147" max="6147" width="18.85546875" style="24" customWidth="1"/>
    <col min="6148" max="6151" width="11.28515625" style="24" customWidth="1"/>
    <col min="6152" max="6152" width="9.85546875" style="24" customWidth="1"/>
    <col min="6153" max="6153" width="12.7109375" style="24" customWidth="1"/>
    <col min="6154" max="6157" width="0" style="24" hidden="1" customWidth="1"/>
    <col min="6158" max="6158" width="16.7109375" style="24" customWidth="1"/>
    <col min="6159" max="6159" width="0" style="24" hidden="1" customWidth="1"/>
    <col min="6160" max="6400" width="9.140625" style="24"/>
    <col min="6401" max="6401" width="7.42578125" style="24" customWidth="1"/>
    <col min="6402" max="6402" width="39.7109375" style="24" customWidth="1"/>
    <col min="6403" max="6403" width="18.85546875" style="24" customWidth="1"/>
    <col min="6404" max="6407" width="11.28515625" style="24" customWidth="1"/>
    <col min="6408" max="6408" width="9.85546875" style="24" customWidth="1"/>
    <col min="6409" max="6409" width="12.7109375" style="24" customWidth="1"/>
    <col min="6410" max="6413" width="0" style="24" hidden="1" customWidth="1"/>
    <col min="6414" max="6414" width="16.7109375" style="24" customWidth="1"/>
    <col min="6415" max="6415" width="0" style="24" hidden="1" customWidth="1"/>
    <col min="6416" max="6656" width="9.140625" style="24"/>
    <col min="6657" max="6657" width="7.42578125" style="24" customWidth="1"/>
    <col min="6658" max="6658" width="39.7109375" style="24" customWidth="1"/>
    <col min="6659" max="6659" width="18.85546875" style="24" customWidth="1"/>
    <col min="6660" max="6663" width="11.28515625" style="24" customWidth="1"/>
    <col min="6664" max="6664" width="9.85546875" style="24" customWidth="1"/>
    <col min="6665" max="6665" width="12.7109375" style="24" customWidth="1"/>
    <col min="6666" max="6669" width="0" style="24" hidden="1" customWidth="1"/>
    <col min="6670" max="6670" width="16.7109375" style="24" customWidth="1"/>
    <col min="6671" max="6671" width="0" style="24" hidden="1" customWidth="1"/>
    <col min="6672" max="6912" width="9.140625" style="24"/>
    <col min="6913" max="6913" width="7.42578125" style="24" customWidth="1"/>
    <col min="6914" max="6914" width="39.7109375" style="24" customWidth="1"/>
    <col min="6915" max="6915" width="18.85546875" style="24" customWidth="1"/>
    <col min="6916" max="6919" width="11.28515625" style="24" customWidth="1"/>
    <col min="6920" max="6920" width="9.85546875" style="24" customWidth="1"/>
    <col min="6921" max="6921" width="12.7109375" style="24" customWidth="1"/>
    <col min="6922" max="6925" width="0" style="24" hidden="1" customWidth="1"/>
    <col min="6926" max="6926" width="16.7109375" style="24" customWidth="1"/>
    <col min="6927" max="6927" width="0" style="24" hidden="1" customWidth="1"/>
    <col min="6928" max="7168" width="9.140625" style="24"/>
    <col min="7169" max="7169" width="7.42578125" style="24" customWidth="1"/>
    <col min="7170" max="7170" width="39.7109375" style="24" customWidth="1"/>
    <col min="7171" max="7171" width="18.85546875" style="24" customWidth="1"/>
    <col min="7172" max="7175" width="11.28515625" style="24" customWidth="1"/>
    <col min="7176" max="7176" width="9.85546875" style="24" customWidth="1"/>
    <col min="7177" max="7177" width="12.7109375" style="24" customWidth="1"/>
    <col min="7178" max="7181" width="0" style="24" hidden="1" customWidth="1"/>
    <col min="7182" max="7182" width="16.7109375" style="24" customWidth="1"/>
    <col min="7183" max="7183" width="0" style="24" hidden="1" customWidth="1"/>
    <col min="7184" max="7424" width="9.140625" style="24"/>
    <col min="7425" max="7425" width="7.42578125" style="24" customWidth="1"/>
    <col min="7426" max="7426" width="39.7109375" style="24" customWidth="1"/>
    <col min="7427" max="7427" width="18.85546875" style="24" customWidth="1"/>
    <col min="7428" max="7431" width="11.28515625" style="24" customWidth="1"/>
    <col min="7432" max="7432" width="9.85546875" style="24" customWidth="1"/>
    <col min="7433" max="7433" width="12.7109375" style="24" customWidth="1"/>
    <col min="7434" max="7437" width="0" style="24" hidden="1" customWidth="1"/>
    <col min="7438" max="7438" width="16.7109375" style="24" customWidth="1"/>
    <col min="7439" max="7439" width="0" style="24" hidden="1" customWidth="1"/>
    <col min="7440" max="7680" width="9.140625" style="24"/>
    <col min="7681" max="7681" width="7.42578125" style="24" customWidth="1"/>
    <col min="7682" max="7682" width="39.7109375" style="24" customWidth="1"/>
    <col min="7683" max="7683" width="18.85546875" style="24" customWidth="1"/>
    <col min="7684" max="7687" width="11.28515625" style="24" customWidth="1"/>
    <col min="7688" max="7688" width="9.85546875" style="24" customWidth="1"/>
    <col min="7689" max="7689" width="12.7109375" style="24" customWidth="1"/>
    <col min="7690" max="7693" width="0" style="24" hidden="1" customWidth="1"/>
    <col min="7694" max="7694" width="16.7109375" style="24" customWidth="1"/>
    <col min="7695" max="7695" width="0" style="24" hidden="1" customWidth="1"/>
    <col min="7696" max="7936" width="9.140625" style="24"/>
    <col min="7937" max="7937" width="7.42578125" style="24" customWidth="1"/>
    <col min="7938" max="7938" width="39.7109375" style="24" customWidth="1"/>
    <col min="7939" max="7939" width="18.85546875" style="24" customWidth="1"/>
    <col min="7940" max="7943" width="11.28515625" style="24" customWidth="1"/>
    <col min="7944" max="7944" width="9.85546875" style="24" customWidth="1"/>
    <col min="7945" max="7945" width="12.7109375" style="24" customWidth="1"/>
    <col min="7946" max="7949" width="0" style="24" hidden="1" customWidth="1"/>
    <col min="7950" max="7950" width="16.7109375" style="24" customWidth="1"/>
    <col min="7951" max="7951" width="0" style="24" hidden="1" customWidth="1"/>
    <col min="7952" max="8192" width="9.140625" style="24"/>
    <col min="8193" max="8193" width="7.42578125" style="24" customWidth="1"/>
    <col min="8194" max="8194" width="39.7109375" style="24" customWidth="1"/>
    <col min="8195" max="8195" width="18.85546875" style="24" customWidth="1"/>
    <col min="8196" max="8199" width="11.28515625" style="24" customWidth="1"/>
    <col min="8200" max="8200" width="9.85546875" style="24" customWidth="1"/>
    <col min="8201" max="8201" width="12.7109375" style="24" customWidth="1"/>
    <col min="8202" max="8205" width="0" style="24" hidden="1" customWidth="1"/>
    <col min="8206" max="8206" width="16.7109375" style="24" customWidth="1"/>
    <col min="8207" max="8207" width="0" style="24" hidden="1" customWidth="1"/>
    <col min="8208" max="8448" width="9.140625" style="24"/>
    <col min="8449" max="8449" width="7.42578125" style="24" customWidth="1"/>
    <col min="8450" max="8450" width="39.7109375" style="24" customWidth="1"/>
    <col min="8451" max="8451" width="18.85546875" style="24" customWidth="1"/>
    <col min="8452" max="8455" width="11.28515625" style="24" customWidth="1"/>
    <col min="8456" max="8456" width="9.85546875" style="24" customWidth="1"/>
    <col min="8457" max="8457" width="12.7109375" style="24" customWidth="1"/>
    <col min="8458" max="8461" width="0" style="24" hidden="1" customWidth="1"/>
    <col min="8462" max="8462" width="16.7109375" style="24" customWidth="1"/>
    <col min="8463" max="8463" width="0" style="24" hidden="1" customWidth="1"/>
    <col min="8464" max="8704" width="9.140625" style="24"/>
    <col min="8705" max="8705" width="7.42578125" style="24" customWidth="1"/>
    <col min="8706" max="8706" width="39.7109375" style="24" customWidth="1"/>
    <col min="8707" max="8707" width="18.85546875" style="24" customWidth="1"/>
    <col min="8708" max="8711" width="11.28515625" style="24" customWidth="1"/>
    <col min="8712" max="8712" width="9.85546875" style="24" customWidth="1"/>
    <col min="8713" max="8713" width="12.7109375" style="24" customWidth="1"/>
    <col min="8714" max="8717" width="0" style="24" hidden="1" customWidth="1"/>
    <col min="8718" max="8718" width="16.7109375" style="24" customWidth="1"/>
    <col min="8719" max="8719" width="0" style="24" hidden="1" customWidth="1"/>
    <col min="8720" max="8960" width="9.140625" style="24"/>
    <col min="8961" max="8961" width="7.42578125" style="24" customWidth="1"/>
    <col min="8962" max="8962" width="39.7109375" style="24" customWidth="1"/>
    <col min="8963" max="8963" width="18.85546875" style="24" customWidth="1"/>
    <col min="8964" max="8967" width="11.28515625" style="24" customWidth="1"/>
    <col min="8968" max="8968" width="9.85546875" style="24" customWidth="1"/>
    <col min="8969" max="8969" width="12.7109375" style="24" customWidth="1"/>
    <col min="8970" max="8973" width="0" style="24" hidden="1" customWidth="1"/>
    <col min="8974" max="8974" width="16.7109375" style="24" customWidth="1"/>
    <col min="8975" max="8975" width="0" style="24" hidden="1" customWidth="1"/>
    <col min="8976" max="9216" width="9.140625" style="24"/>
    <col min="9217" max="9217" width="7.42578125" style="24" customWidth="1"/>
    <col min="9218" max="9218" width="39.7109375" style="24" customWidth="1"/>
    <col min="9219" max="9219" width="18.85546875" style="24" customWidth="1"/>
    <col min="9220" max="9223" width="11.28515625" style="24" customWidth="1"/>
    <col min="9224" max="9224" width="9.85546875" style="24" customWidth="1"/>
    <col min="9225" max="9225" width="12.7109375" style="24" customWidth="1"/>
    <col min="9226" max="9229" width="0" style="24" hidden="1" customWidth="1"/>
    <col min="9230" max="9230" width="16.7109375" style="24" customWidth="1"/>
    <col min="9231" max="9231" width="0" style="24" hidden="1" customWidth="1"/>
    <col min="9232" max="9472" width="9.140625" style="24"/>
    <col min="9473" max="9473" width="7.42578125" style="24" customWidth="1"/>
    <col min="9474" max="9474" width="39.7109375" style="24" customWidth="1"/>
    <col min="9475" max="9475" width="18.85546875" style="24" customWidth="1"/>
    <col min="9476" max="9479" width="11.28515625" style="24" customWidth="1"/>
    <col min="9480" max="9480" width="9.85546875" style="24" customWidth="1"/>
    <col min="9481" max="9481" width="12.7109375" style="24" customWidth="1"/>
    <col min="9482" max="9485" width="0" style="24" hidden="1" customWidth="1"/>
    <col min="9486" max="9486" width="16.7109375" style="24" customWidth="1"/>
    <col min="9487" max="9487" width="0" style="24" hidden="1" customWidth="1"/>
    <col min="9488" max="9728" width="9.140625" style="24"/>
    <col min="9729" max="9729" width="7.42578125" style="24" customWidth="1"/>
    <col min="9730" max="9730" width="39.7109375" style="24" customWidth="1"/>
    <col min="9731" max="9731" width="18.85546875" style="24" customWidth="1"/>
    <col min="9732" max="9735" width="11.28515625" style="24" customWidth="1"/>
    <col min="9736" max="9736" width="9.85546875" style="24" customWidth="1"/>
    <col min="9737" max="9737" width="12.7109375" style="24" customWidth="1"/>
    <col min="9738" max="9741" width="0" style="24" hidden="1" customWidth="1"/>
    <col min="9742" max="9742" width="16.7109375" style="24" customWidth="1"/>
    <col min="9743" max="9743" width="0" style="24" hidden="1" customWidth="1"/>
    <col min="9744" max="9984" width="9.140625" style="24"/>
    <col min="9985" max="9985" width="7.42578125" style="24" customWidth="1"/>
    <col min="9986" max="9986" width="39.7109375" style="24" customWidth="1"/>
    <col min="9987" max="9987" width="18.85546875" style="24" customWidth="1"/>
    <col min="9988" max="9991" width="11.28515625" style="24" customWidth="1"/>
    <col min="9992" max="9992" width="9.85546875" style="24" customWidth="1"/>
    <col min="9993" max="9993" width="12.7109375" style="24" customWidth="1"/>
    <col min="9994" max="9997" width="0" style="24" hidden="1" customWidth="1"/>
    <col min="9998" max="9998" width="16.7109375" style="24" customWidth="1"/>
    <col min="9999" max="9999" width="0" style="24" hidden="1" customWidth="1"/>
    <col min="10000" max="10240" width="9.140625" style="24"/>
    <col min="10241" max="10241" width="7.42578125" style="24" customWidth="1"/>
    <col min="10242" max="10242" width="39.7109375" style="24" customWidth="1"/>
    <col min="10243" max="10243" width="18.85546875" style="24" customWidth="1"/>
    <col min="10244" max="10247" width="11.28515625" style="24" customWidth="1"/>
    <col min="10248" max="10248" width="9.85546875" style="24" customWidth="1"/>
    <col min="10249" max="10249" width="12.7109375" style="24" customWidth="1"/>
    <col min="10250" max="10253" width="0" style="24" hidden="1" customWidth="1"/>
    <col min="10254" max="10254" width="16.7109375" style="24" customWidth="1"/>
    <col min="10255" max="10255" width="0" style="24" hidden="1" customWidth="1"/>
    <col min="10256" max="10496" width="9.140625" style="24"/>
    <col min="10497" max="10497" width="7.42578125" style="24" customWidth="1"/>
    <col min="10498" max="10498" width="39.7109375" style="24" customWidth="1"/>
    <col min="10499" max="10499" width="18.85546875" style="24" customWidth="1"/>
    <col min="10500" max="10503" width="11.28515625" style="24" customWidth="1"/>
    <col min="10504" max="10504" width="9.85546875" style="24" customWidth="1"/>
    <col min="10505" max="10505" width="12.7109375" style="24" customWidth="1"/>
    <col min="10506" max="10509" width="0" style="24" hidden="1" customWidth="1"/>
    <col min="10510" max="10510" width="16.7109375" style="24" customWidth="1"/>
    <col min="10511" max="10511" width="0" style="24" hidden="1" customWidth="1"/>
    <col min="10512" max="10752" width="9.140625" style="24"/>
    <col min="10753" max="10753" width="7.42578125" style="24" customWidth="1"/>
    <col min="10754" max="10754" width="39.7109375" style="24" customWidth="1"/>
    <col min="10755" max="10755" width="18.85546875" style="24" customWidth="1"/>
    <col min="10756" max="10759" width="11.28515625" style="24" customWidth="1"/>
    <col min="10760" max="10760" width="9.85546875" style="24" customWidth="1"/>
    <col min="10761" max="10761" width="12.7109375" style="24" customWidth="1"/>
    <col min="10762" max="10765" width="0" style="24" hidden="1" customWidth="1"/>
    <col min="10766" max="10766" width="16.7109375" style="24" customWidth="1"/>
    <col min="10767" max="10767" width="0" style="24" hidden="1" customWidth="1"/>
    <col min="10768" max="11008" width="9.140625" style="24"/>
    <col min="11009" max="11009" width="7.42578125" style="24" customWidth="1"/>
    <col min="11010" max="11010" width="39.7109375" style="24" customWidth="1"/>
    <col min="11011" max="11011" width="18.85546875" style="24" customWidth="1"/>
    <col min="11012" max="11015" width="11.28515625" style="24" customWidth="1"/>
    <col min="11016" max="11016" width="9.85546875" style="24" customWidth="1"/>
    <col min="11017" max="11017" width="12.7109375" style="24" customWidth="1"/>
    <col min="11018" max="11021" width="0" style="24" hidden="1" customWidth="1"/>
    <col min="11022" max="11022" width="16.7109375" style="24" customWidth="1"/>
    <col min="11023" max="11023" width="0" style="24" hidden="1" customWidth="1"/>
    <col min="11024" max="11264" width="9.140625" style="24"/>
    <col min="11265" max="11265" width="7.42578125" style="24" customWidth="1"/>
    <col min="11266" max="11266" width="39.7109375" style="24" customWidth="1"/>
    <col min="11267" max="11267" width="18.85546875" style="24" customWidth="1"/>
    <col min="11268" max="11271" width="11.28515625" style="24" customWidth="1"/>
    <col min="11272" max="11272" width="9.85546875" style="24" customWidth="1"/>
    <col min="11273" max="11273" width="12.7109375" style="24" customWidth="1"/>
    <col min="11274" max="11277" width="0" style="24" hidden="1" customWidth="1"/>
    <col min="11278" max="11278" width="16.7109375" style="24" customWidth="1"/>
    <col min="11279" max="11279" width="0" style="24" hidden="1" customWidth="1"/>
    <col min="11280" max="11520" width="9.140625" style="24"/>
    <col min="11521" max="11521" width="7.42578125" style="24" customWidth="1"/>
    <col min="11522" max="11522" width="39.7109375" style="24" customWidth="1"/>
    <col min="11523" max="11523" width="18.85546875" style="24" customWidth="1"/>
    <col min="11524" max="11527" width="11.28515625" style="24" customWidth="1"/>
    <col min="11528" max="11528" width="9.85546875" style="24" customWidth="1"/>
    <col min="11529" max="11529" width="12.7109375" style="24" customWidth="1"/>
    <col min="11530" max="11533" width="0" style="24" hidden="1" customWidth="1"/>
    <col min="11534" max="11534" width="16.7109375" style="24" customWidth="1"/>
    <col min="11535" max="11535" width="0" style="24" hidden="1" customWidth="1"/>
    <col min="11536" max="11776" width="9.140625" style="24"/>
    <col min="11777" max="11777" width="7.42578125" style="24" customWidth="1"/>
    <col min="11778" max="11778" width="39.7109375" style="24" customWidth="1"/>
    <col min="11779" max="11779" width="18.85546875" style="24" customWidth="1"/>
    <col min="11780" max="11783" width="11.28515625" style="24" customWidth="1"/>
    <col min="11784" max="11784" width="9.85546875" style="24" customWidth="1"/>
    <col min="11785" max="11785" width="12.7109375" style="24" customWidth="1"/>
    <col min="11786" max="11789" width="0" style="24" hidden="1" customWidth="1"/>
    <col min="11790" max="11790" width="16.7109375" style="24" customWidth="1"/>
    <col min="11791" max="11791" width="0" style="24" hidden="1" customWidth="1"/>
    <col min="11792" max="12032" width="9.140625" style="24"/>
    <col min="12033" max="12033" width="7.42578125" style="24" customWidth="1"/>
    <col min="12034" max="12034" width="39.7109375" style="24" customWidth="1"/>
    <col min="12035" max="12035" width="18.85546875" style="24" customWidth="1"/>
    <col min="12036" max="12039" width="11.28515625" style="24" customWidth="1"/>
    <col min="12040" max="12040" width="9.85546875" style="24" customWidth="1"/>
    <col min="12041" max="12041" width="12.7109375" style="24" customWidth="1"/>
    <col min="12042" max="12045" width="0" style="24" hidden="1" customWidth="1"/>
    <col min="12046" max="12046" width="16.7109375" style="24" customWidth="1"/>
    <col min="12047" max="12047" width="0" style="24" hidden="1" customWidth="1"/>
    <col min="12048" max="12288" width="9.140625" style="24"/>
    <col min="12289" max="12289" width="7.42578125" style="24" customWidth="1"/>
    <col min="12290" max="12290" width="39.7109375" style="24" customWidth="1"/>
    <col min="12291" max="12291" width="18.85546875" style="24" customWidth="1"/>
    <col min="12292" max="12295" width="11.28515625" style="24" customWidth="1"/>
    <col min="12296" max="12296" width="9.85546875" style="24" customWidth="1"/>
    <col min="12297" max="12297" width="12.7109375" style="24" customWidth="1"/>
    <col min="12298" max="12301" width="0" style="24" hidden="1" customWidth="1"/>
    <col min="12302" max="12302" width="16.7109375" style="24" customWidth="1"/>
    <col min="12303" max="12303" width="0" style="24" hidden="1" customWidth="1"/>
    <col min="12304" max="12544" width="9.140625" style="24"/>
    <col min="12545" max="12545" width="7.42578125" style="24" customWidth="1"/>
    <col min="12546" max="12546" width="39.7109375" style="24" customWidth="1"/>
    <col min="12547" max="12547" width="18.85546875" style="24" customWidth="1"/>
    <col min="12548" max="12551" width="11.28515625" style="24" customWidth="1"/>
    <col min="12552" max="12552" width="9.85546875" style="24" customWidth="1"/>
    <col min="12553" max="12553" width="12.7109375" style="24" customWidth="1"/>
    <col min="12554" max="12557" width="0" style="24" hidden="1" customWidth="1"/>
    <col min="12558" max="12558" width="16.7109375" style="24" customWidth="1"/>
    <col min="12559" max="12559" width="0" style="24" hidden="1" customWidth="1"/>
    <col min="12560" max="12800" width="9.140625" style="24"/>
    <col min="12801" max="12801" width="7.42578125" style="24" customWidth="1"/>
    <col min="12802" max="12802" width="39.7109375" style="24" customWidth="1"/>
    <col min="12803" max="12803" width="18.85546875" style="24" customWidth="1"/>
    <col min="12804" max="12807" width="11.28515625" style="24" customWidth="1"/>
    <col min="12808" max="12808" width="9.85546875" style="24" customWidth="1"/>
    <col min="12809" max="12809" width="12.7109375" style="24" customWidth="1"/>
    <col min="12810" max="12813" width="0" style="24" hidden="1" customWidth="1"/>
    <col min="12814" max="12814" width="16.7109375" style="24" customWidth="1"/>
    <col min="12815" max="12815" width="0" style="24" hidden="1" customWidth="1"/>
    <col min="12816" max="13056" width="9.140625" style="24"/>
    <col min="13057" max="13057" width="7.42578125" style="24" customWidth="1"/>
    <col min="13058" max="13058" width="39.7109375" style="24" customWidth="1"/>
    <col min="13059" max="13059" width="18.85546875" style="24" customWidth="1"/>
    <col min="13060" max="13063" width="11.28515625" style="24" customWidth="1"/>
    <col min="13064" max="13064" width="9.85546875" style="24" customWidth="1"/>
    <col min="13065" max="13065" width="12.7109375" style="24" customWidth="1"/>
    <col min="13066" max="13069" width="0" style="24" hidden="1" customWidth="1"/>
    <col min="13070" max="13070" width="16.7109375" style="24" customWidth="1"/>
    <col min="13071" max="13071" width="0" style="24" hidden="1" customWidth="1"/>
    <col min="13072" max="13312" width="9.140625" style="24"/>
    <col min="13313" max="13313" width="7.42578125" style="24" customWidth="1"/>
    <col min="13314" max="13314" width="39.7109375" style="24" customWidth="1"/>
    <col min="13315" max="13315" width="18.85546875" style="24" customWidth="1"/>
    <col min="13316" max="13319" width="11.28515625" style="24" customWidth="1"/>
    <col min="13320" max="13320" width="9.85546875" style="24" customWidth="1"/>
    <col min="13321" max="13321" width="12.7109375" style="24" customWidth="1"/>
    <col min="13322" max="13325" width="0" style="24" hidden="1" customWidth="1"/>
    <col min="13326" max="13326" width="16.7109375" style="24" customWidth="1"/>
    <col min="13327" max="13327" width="0" style="24" hidden="1" customWidth="1"/>
    <col min="13328" max="13568" width="9.140625" style="24"/>
    <col min="13569" max="13569" width="7.42578125" style="24" customWidth="1"/>
    <col min="13570" max="13570" width="39.7109375" style="24" customWidth="1"/>
    <col min="13571" max="13571" width="18.85546875" style="24" customWidth="1"/>
    <col min="13572" max="13575" width="11.28515625" style="24" customWidth="1"/>
    <col min="13576" max="13576" width="9.85546875" style="24" customWidth="1"/>
    <col min="13577" max="13577" width="12.7109375" style="24" customWidth="1"/>
    <col min="13578" max="13581" width="0" style="24" hidden="1" customWidth="1"/>
    <col min="13582" max="13582" width="16.7109375" style="24" customWidth="1"/>
    <col min="13583" max="13583" width="0" style="24" hidden="1" customWidth="1"/>
    <col min="13584" max="13824" width="9.140625" style="24"/>
    <col min="13825" max="13825" width="7.42578125" style="24" customWidth="1"/>
    <col min="13826" max="13826" width="39.7109375" style="24" customWidth="1"/>
    <col min="13827" max="13827" width="18.85546875" style="24" customWidth="1"/>
    <col min="13828" max="13831" width="11.28515625" style="24" customWidth="1"/>
    <col min="13832" max="13832" width="9.85546875" style="24" customWidth="1"/>
    <col min="13833" max="13833" width="12.7109375" style="24" customWidth="1"/>
    <col min="13834" max="13837" width="0" style="24" hidden="1" customWidth="1"/>
    <col min="13838" max="13838" width="16.7109375" style="24" customWidth="1"/>
    <col min="13839" max="13839" width="0" style="24" hidden="1" customWidth="1"/>
    <col min="13840" max="14080" width="9.140625" style="24"/>
    <col min="14081" max="14081" width="7.42578125" style="24" customWidth="1"/>
    <col min="14082" max="14082" width="39.7109375" style="24" customWidth="1"/>
    <col min="14083" max="14083" width="18.85546875" style="24" customWidth="1"/>
    <col min="14084" max="14087" width="11.28515625" style="24" customWidth="1"/>
    <col min="14088" max="14088" width="9.85546875" style="24" customWidth="1"/>
    <col min="14089" max="14089" width="12.7109375" style="24" customWidth="1"/>
    <col min="14090" max="14093" width="0" style="24" hidden="1" customWidth="1"/>
    <col min="14094" max="14094" width="16.7109375" style="24" customWidth="1"/>
    <col min="14095" max="14095" width="0" style="24" hidden="1" customWidth="1"/>
    <col min="14096" max="14336" width="9.140625" style="24"/>
    <col min="14337" max="14337" width="7.42578125" style="24" customWidth="1"/>
    <col min="14338" max="14338" width="39.7109375" style="24" customWidth="1"/>
    <col min="14339" max="14339" width="18.85546875" style="24" customWidth="1"/>
    <col min="14340" max="14343" width="11.28515625" style="24" customWidth="1"/>
    <col min="14344" max="14344" width="9.85546875" style="24" customWidth="1"/>
    <col min="14345" max="14345" width="12.7109375" style="24" customWidth="1"/>
    <col min="14346" max="14349" width="0" style="24" hidden="1" customWidth="1"/>
    <col min="14350" max="14350" width="16.7109375" style="24" customWidth="1"/>
    <col min="14351" max="14351" width="0" style="24" hidden="1" customWidth="1"/>
    <col min="14352" max="14592" width="9.140625" style="24"/>
    <col min="14593" max="14593" width="7.42578125" style="24" customWidth="1"/>
    <col min="14594" max="14594" width="39.7109375" style="24" customWidth="1"/>
    <col min="14595" max="14595" width="18.85546875" style="24" customWidth="1"/>
    <col min="14596" max="14599" width="11.28515625" style="24" customWidth="1"/>
    <col min="14600" max="14600" width="9.85546875" style="24" customWidth="1"/>
    <col min="14601" max="14601" width="12.7109375" style="24" customWidth="1"/>
    <col min="14602" max="14605" width="0" style="24" hidden="1" customWidth="1"/>
    <col min="14606" max="14606" width="16.7109375" style="24" customWidth="1"/>
    <col min="14607" max="14607" width="0" style="24" hidden="1" customWidth="1"/>
    <col min="14608" max="14848" width="9.140625" style="24"/>
    <col min="14849" max="14849" width="7.42578125" style="24" customWidth="1"/>
    <col min="14850" max="14850" width="39.7109375" style="24" customWidth="1"/>
    <col min="14851" max="14851" width="18.85546875" style="24" customWidth="1"/>
    <col min="14852" max="14855" width="11.28515625" style="24" customWidth="1"/>
    <col min="14856" max="14856" width="9.85546875" style="24" customWidth="1"/>
    <col min="14857" max="14857" width="12.7109375" style="24" customWidth="1"/>
    <col min="14858" max="14861" width="0" style="24" hidden="1" customWidth="1"/>
    <col min="14862" max="14862" width="16.7109375" style="24" customWidth="1"/>
    <col min="14863" max="14863" width="0" style="24" hidden="1" customWidth="1"/>
    <col min="14864" max="15104" width="9.140625" style="24"/>
    <col min="15105" max="15105" width="7.42578125" style="24" customWidth="1"/>
    <col min="15106" max="15106" width="39.7109375" style="24" customWidth="1"/>
    <col min="15107" max="15107" width="18.85546875" style="24" customWidth="1"/>
    <col min="15108" max="15111" width="11.28515625" style="24" customWidth="1"/>
    <col min="15112" max="15112" width="9.85546875" style="24" customWidth="1"/>
    <col min="15113" max="15113" width="12.7109375" style="24" customWidth="1"/>
    <col min="15114" max="15117" width="0" style="24" hidden="1" customWidth="1"/>
    <col min="15118" max="15118" width="16.7109375" style="24" customWidth="1"/>
    <col min="15119" max="15119" width="0" style="24" hidden="1" customWidth="1"/>
    <col min="15120" max="15360" width="9.140625" style="24"/>
    <col min="15361" max="15361" width="7.42578125" style="24" customWidth="1"/>
    <col min="15362" max="15362" width="39.7109375" style="24" customWidth="1"/>
    <col min="15363" max="15363" width="18.85546875" style="24" customWidth="1"/>
    <col min="15364" max="15367" width="11.28515625" style="24" customWidth="1"/>
    <col min="15368" max="15368" width="9.85546875" style="24" customWidth="1"/>
    <col min="15369" max="15369" width="12.7109375" style="24" customWidth="1"/>
    <col min="15370" max="15373" width="0" style="24" hidden="1" customWidth="1"/>
    <col min="15374" max="15374" width="16.7109375" style="24" customWidth="1"/>
    <col min="15375" max="15375" width="0" style="24" hidden="1" customWidth="1"/>
    <col min="15376" max="15616" width="9.140625" style="24"/>
    <col min="15617" max="15617" width="7.42578125" style="24" customWidth="1"/>
    <col min="15618" max="15618" width="39.7109375" style="24" customWidth="1"/>
    <col min="15619" max="15619" width="18.85546875" style="24" customWidth="1"/>
    <col min="15620" max="15623" width="11.28515625" style="24" customWidth="1"/>
    <col min="15624" max="15624" width="9.85546875" style="24" customWidth="1"/>
    <col min="15625" max="15625" width="12.7109375" style="24" customWidth="1"/>
    <col min="15626" max="15629" width="0" style="24" hidden="1" customWidth="1"/>
    <col min="15630" max="15630" width="16.7109375" style="24" customWidth="1"/>
    <col min="15631" max="15631" width="0" style="24" hidden="1" customWidth="1"/>
    <col min="15632" max="15872" width="9.140625" style="24"/>
    <col min="15873" max="15873" width="7.42578125" style="24" customWidth="1"/>
    <col min="15874" max="15874" width="39.7109375" style="24" customWidth="1"/>
    <col min="15875" max="15875" width="18.85546875" style="24" customWidth="1"/>
    <col min="15876" max="15879" width="11.28515625" style="24" customWidth="1"/>
    <col min="15880" max="15880" width="9.85546875" style="24" customWidth="1"/>
    <col min="15881" max="15881" width="12.7109375" style="24" customWidth="1"/>
    <col min="15882" max="15885" width="0" style="24" hidden="1" customWidth="1"/>
    <col min="15886" max="15886" width="16.7109375" style="24" customWidth="1"/>
    <col min="15887" max="15887" width="0" style="24" hidden="1" customWidth="1"/>
    <col min="15888" max="16128" width="9.140625" style="24"/>
    <col min="16129" max="16129" width="7.42578125" style="24" customWidth="1"/>
    <col min="16130" max="16130" width="39.7109375" style="24" customWidth="1"/>
    <col min="16131" max="16131" width="18.85546875" style="24" customWidth="1"/>
    <col min="16132" max="16135" width="11.28515625" style="24" customWidth="1"/>
    <col min="16136" max="16136" width="9.85546875" style="24" customWidth="1"/>
    <col min="16137" max="16137" width="12.7109375" style="24" customWidth="1"/>
    <col min="16138" max="16141" width="0" style="24" hidden="1" customWidth="1"/>
    <col min="16142" max="16142" width="16.7109375" style="24" customWidth="1"/>
    <col min="16143" max="16143" width="0" style="24" hidden="1" customWidth="1"/>
    <col min="16144" max="16382" width="9.140625" style="24"/>
    <col min="16383" max="16384" width="9.140625" style="24" customWidth="1"/>
  </cols>
  <sheetData>
    <row r="1" spans="1:16" ht="244.9" customHeight="1" x14ac:dyDescent="0.25">
      <c r="A1" s="110"/>
      <c r="B1" s="110"/>
      <c r="C1" s="110"/>
      <c r="D1" s="110"/>
      <c r="E1" s="29"/>
      <c r="F1" s="107" t="s">
        <v>79</v>
      </c>
      <c r="G1" s="107"/>
      <c r="H1" s="107"/>
      <c r="I1" s="107"/>
      <c r="J1" s="107"/>
      <c r="K1" s="107"/>
      <c r="L1" s="107"/>
      <c r="M1" s="107"/>
      <c r="N1" s="107"/>
      <c r="O1" s="30" t="s">
        <v>0</v>
      </c>
    </row>
    <row r="2" spans="1:16" ht="23.25" x14ac:dyDescent="0.35">
      <c r="A2" s="111" t="s">
        <v>31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31"/>
    </row>
    <row r="3" spans="1:16" ht="23.25" x14ac:dyDescent="0.3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31"/>
    </row>
    <row r="4" spans="1:16" ht="22.5" customHeight="1" x14ac:dyDescent="0.25">
      <c r="A4" s="116" t="s">
        <v>64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32"/>
    </row>
    <row r="5" spans="1:16" s="25" customFormat="1" ht="36.75" customHeight="1" x14ac:dyDescent="0.25">
      <c r="A5" s="112" t="s">
        <v>2</v>
      </c>
      <c r="B5" s="112" t="s">
        <v>3</v>
      </c>
      <c r="C5" s="114" t="s">
        <v>43</v>
      </c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2" t="s">
        <v>40</v>
      </c>
      <c r="O5" s="33"/>
    </row>
    <row r="6" spans="1:16" s="25" customFormat="1" ht="23.25" x14ac:dyDescent="0.25">
      <c r="A6" s="113"/>
      <c r="B6" s="113"/>
      <c r="C6" s="34" t="s">
        <v>4</v>
      </c>
      <c r="D6" s="34" t="s">
        <v>5</v>
      </c>
      <c r="E6" s="34" t="s">
        <v>6</v>
      </c>
      <c r="F6" s="34" t="s">
        <v>7</v>
      </c>
      <c r="G6" s="35" t="s">
        <v>8</v>
      </c>
      <c r="H6" s="35" t="s">
        <v>9</v>
      </c>
      <c r="I6" s="35" t="s">
        <v>37</v>
      </c>
      <c r="J6" s="35" t="s">
        <v>38</v>
      </c>
      <c r="K6" s="35" t="s">
        <v>61</v>
      </c>
      <c r="L6" s="35" t="s">
        <v>62</v>
      </c>
      <c r="M6" s="35" t="s">
        <v>63</v>
      </c>
      <c r="N6" s="113"/>
      <c r="O6" s="33"/>
    </row>
    <row r="7" spans="1:16" s="25" customFormat="1" ht="22.9" x14ac:dyDescent="0.3">
      <c r="A7" s="36" t="s">
        <v>10</v>
      </c>
      <c r="B7" s="36" t="s">
        <v>11</v>
      </c>
      <c r="C7" s="37">
        <v>4</v>
      </c>
      <c r="D7" s="37">
        <v>5</v>
      </c>
      <c r="E7" s="37">
        <v>6</v>
      </c>
      <c r="F7" s="37">
        <v>7</v>
      </c>
      <c r="G7" s="38">
        <v>8</v>
      </c>
      <c r="H7" s="38">
        <v>9</v>
      </c>
      <c r="I7" s="38">
        <v>10</v>
      </c>
      <c r="J7" s="38">
        <v>11</v>
      </c>
      <c r="K7" s="38">
        <v>12</v>
      </c>
      <c r="L7" s="38">
        <v>13</v>
      </c>
      <c r="M7" s="38">
        <v>14</v>
      </c>
      <c r="N7" s="37">
        <v>12</v>
      </c>
      <c r="O7" s="39"/>
    </row>
    <row r="8" spans="1:16" ht="46.5" x14ac:dyDescent="0.25">
      <c r="A8" s="40">
        <v>1</v>
      </c>
      <c r="B8" s="41" t="s">
        <v>12</v>
      </c>
      <c r="C8" s="42">
        <f>D8+E8+F8+G8+L8+M8+H8+I8+J8+K8</f>
        <v>56205.789999999994</v>
      </c>
      <c r="D8" s="42">
        <f t="shared" ref="D8:K8" si="0">D9+D10+D11+D12</f>
        <v>935</v>
      </c>
      <c r="E8" s="42">
        <f>E10+E11+E12+E13+E14</f>
        <v>19857.489999999998</v>
      </c>
      <c r="F8" s="42">
        <f>F9+F10+F11+F12</f>
        <v>655</v>
      </c>
      <c r="G8" s="43">
        <f>G9+G10+G11+G12</f>
        <v>298</v>
      </c>
      <c r="H8" s="43">
        <f t="shared" ref="H8:J8" si="1">H9+H10+H11+H12</f>
        <v>11483.3</v>
      </c>
      <c r="I8" s="43">
        <f t="shared" si="1"/>
        <v>22477</v>
      </c>
      <c r="J8" s="43">
        <f t="shared" si="1"/>
        <v>500</v>
      </c>
      <c r="K8" s="43">
        <f t="shared" si="0"/>
        <v>0</v>
      </c>
      <c r="L8" s="43">
        <f t="shared" ref="L8:M8" si="2">L9+L10+L11+L12</f>
        <v>0</v>
      </c>
      <c r="M8" s="43">
        <f t="shared" si="2"/>
        <v>0</v>
      </c>
      <c r="N8" s="44"/>
      <c r="O8" s="45"/>
      <c r="P8" s="26"/>
    </row>
    <row r="9" spans="1:16" ht="23.25" x14ac:dyDescent="0.25">
      <c r="A9" s="40">
        <v>2</v>
      </c>
      <c r="B9" s="46" t="s">
        <v>13</v>
      </c>
      <c r="C9" s="42">
        <f t="shared" ref="C9:C72" si="3">D9+E9+F9+G9+L9+M9+H9+I9+J9+K9</f>
        <v>0</v>
      </c>
      <c r="D9" s="47">
        <v>0</v>
      </c>
      <c r="E9" s="47">
        <v>0</v>
      </c>
      <c r="F9" s="47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  <c r="N9" s="41"/>
      <c r="O9" s="45"/>
      <c r="P9" s="26"/>
    </row>
    <row r="10" spans="1:16" ht="23.25" x14ac:dyDescent="0.25">
      <c r="A10" s="40">
        <v>3</v>
      </c>
      <c r="B10" s="41" t="s">
        <v>14</v>
      </c>
      <c r="C10" s="42">
        <f t="shared" si="3"/>
        <v>52027</v>
      </c>
      <c r="D10" s="47">
        <f>D63+D120</f>
        <v>685</v>
      </c>
      <c r="E10" s="47">
        <f>E63+E120</f>
        <v>19364.099999999999</v>
      </c>
      <c r="F10" s="47">
        <f>F120+F69+F80</f>
        <v>0</v>
      </c>
      <c r="G10" s="48">
        <f t="shared" ref="G10:K10" si="4">G63+G120</f>
        <v>0</v>
      </c>
      <c r="H10" s="48">
        <f t="shared" ref="H10:J10" si="5">H63+H120</f>
        <v>10874.9</v>
      </c>
      <c r="I10" s="48">
        <f t="shared" si="5"/>
        <v>21103</v>
      </c>
      <c r="J10" s="48">
        <f t="shared" si="5"/>
        <v>0</v>
      </c>
      <c r="K10" s="48">
        <f t="shared" si="4"/>
        <v>0</v>
      </c>
      <c r="L10" s="48">
        <f t="shared" ref="L10:M10" si="6">L63+L120</f>
        <v>0</v>
      </c>
      <c r="M10" s="48">
        <f t="shared" si="6"/>
        <v>0</v>
      </c>
      <c r="N10" s="41"/>
      <c r="O10" s="45"/>
      <c r="P10" s="26"/>
    </row>
    <row r="11" spans="1:16" ht="23.25" x14ac:dyDescent="0.25">
      <c r="A11" s="40">
        <v>4</v>
      </c>
      <c r="B11" s="41" t="s">
        <v>15</v>
      </c>
      <c r="C11" s="42">
        <f t="shared" si="3"/>
        <v>4178.79</v>
      </c>
      <c r="D11" s="47">
        <f t="shared" ref="D11:K11" si="7">D17+D64</f>
        <v>250</v>
      </c>
      <c r="E11" s="47">
        <f>E15+E64</f>
        <v>493.39</v>
      </c>
      <c r="F11" s="47">
        <f t="shared" si="7"/>
        <v>655</v>
      </c>
      <c r="G11" s="48">
        <f t="shared" si="7"/>
        <v>298</v>
      </c>
      <c r="H11" s="48">
        <f>H17+H64</f>
        <v>608.4</v>
      </c>
      <c r="I11" s="48">
        <f t="shared" si="7"/>
        <v>1374</v>
      </c>
      <c r="J11" s="48">
        <f t="shared" ref="J11" si="8">J17+J64</f>
        <v>500</v>
      </c>
      <c r="K11" s="48">
        <f t="shared" si="7"/>
        <v>0</v>
      </c>
      <c r="L11" s="48">
        <f t="shared" ref="L11:M11" si="9">L17+L64</f>
        <v>0</v>
      </c>
      <c r="M11" s="48">
        <f t="shared" si="9"/>
        <v>0</v>
      </c>
      <c r="N11" s="41"/>
      <c r="O11" s="45"/>
      <c r="P11" s="26"/>
    </row>
    <row r="12" spans="1:16" ht="23.25" x14ac:dyDescent="0.25">
      <c r="A12" s="40">
        <v>5</v>
      </c>
      <c r="B12" s="41" t="s">
        <v>17</v>
      </c>
      <c r="C12" s="42">
        <f t="shared" si="3"/>
        <v>0</v>
      </c>
      <c r="D12" s="47">
        <f t="shared" ref="D12:K12" si="10">D65</f>
        <v>0</v>
      </c>
      <c r="E12" s="47">
        <f t="shared" si="10"/>
        <v>0</v>
      </c>
      <c r="F12" s="47">
        <f t="shared" si="10"/>
        <v>0</v>
      </c>
      <c r="G12" s="48">
        <f t="shared" si="10"/>
        <v>0</v>
      </c>
      <c r="H12" s="48">
        <f>H65</f>
        <v>0</v>
      </c>
      <c r="I12" s="48">
        <f>I65</f>
        <v>0</v>
      </c>
      <c r="J12" s="48">
        <f t="shared" ref="J12" si="11">J65</f>
        <v>0</v>
      </c>
      <c r="K12" s="48">
        <f t="shared" si="10"/>
        <v>0</v>
      </c>
      <c r="L12" s="48">
        <f t="shared" ref="L12:M12" si="12">L65</f>
        <v>0</v>
      </c>
      <c r="M12" s="48">
        <f t="shared" si="12"/>
        <v>0</v>
      </c>
      <c r="N12" s="41"/>
      <c r="O12" s="45"/>
      <c r="P12" s="26"/>
    </row>
    <row r="13" spans="1:16" ht="23.25" x14ac:dyDescent="0.25">
      <c r="A13" s="40">
        <v>6</v>
      </c>
      <c r="B13" s="41" t="s">
        <v>30</v>
      </c>
      <c r="C13" s="42">
        <f t="shared" si="3"/>
        <v>0</v>
      </c>
      <c r="D13" s="47"/>
      <c r="E13" s="47">
        <v>0</v>
      </c>
      <c r="F13" s="47"/>
      <c r="G13" s="48"/>
      <c r="H13" s="48"/>
      <c r="I13" s="48"/>
      <c r="J13" s="48"/>
      <c r="K13" s="48"/>
      <c r="L13" s="48"/>
      <c r="M13" s="48"/>
      <c r="N13" s="41"/>
      <c r="O13" s="45"/>
      <c r="P13" s="26"/>
    </row>
    <row r="14" spans="1:16" ht="23.25" x14ac:dyDescent="0.25">
      <c r="A14" s="40"/>
      <c r="B14" s="49" t="s">
        <v>32</v>
      </c>
      <c r="C14" s="42">
        <f t="shared" si="3"/>
        <v>0</v>
      </c>
      <c r="D14" s="47"/>
      <c r="E14" s="47">
        <v>0</v>
      </c>
      <c r="F14" s="47"/>
      <c r="G14" s="48"/>
      <c r="H14" s="48"/>
      <c r="I14" s="48"/>
      <c r="J14" s="48"/>
      <c r="K14" s="48"/>
      <c r="L14" s="48"/>
      <c r="M14" s="48"/>
      <c r="N14" s="41"/>
      <c r="O14" s="45"/>
      <c r="P14" s="26"/>
    </row>
    <row r="15" spans="1:16" s="28" customFormat="1" ht="69.75" x14ac:dyDescent="0.25">
      <c r="A15" s="50">
        <v>7</v>
      </c>
      <c r="B15" s="51" t="s">
        <v>41</v>
      </c>
      <c r="C15" s="42">
        <f t="shared" si="3"/>
        <v>1074</v>
      </c>
      <c r="D15" s="52">
        <v>250</v>
      </c>
      <c r="E15" s="52">
        <f>E19+E24+E32+E52</f>
        <v>91</v>
      </c>
      <c r="F15" s="52">
        <f>F16+F17+F18</f>
        <v>155</v>
      </c>
      <c r="G15" s="52">
        <f>G17+G16+G18</f>
        <v>298</v>
      </c>
      <c r="H15" s="52">
        <f t="shared" ref="H15" si="13">H17+H16+H18</f>
        <v>280</v>
      </c>
      <c r="I15" s="52">
        <v>0</v>
      </c>
      <c r="J15" s="52">
        <v>0</v>
      </c>
      <c r="K15" s="52">
        <f t="shared" ref="K15" si="14">K17+K16+K18</f>
        <v>0</v>
      </c>
      <c r="L15" s="52">
        <f t="shared" ref="L15:M15" si="15">L17+L16+L18</f>
        <v>0</v>
      </c>
      <c r="M15" s="52">
        <f t="shared" si="15"/>
        <v>0</v>
      </c>
      <c r="N15" s="53"/>
      <c r="O15" s="54"/>
      <c r="P15" s="27"/>
    </row>
    <row r="16" spans="1:16" ht="23.25" x14ac:dyDescent="0.25">
      <c r="A16" s="40"/>
      <c r="B16" s="41" t="s">
        <v>14</v>
      </c>
      <c r="C16" s="47">
        <f t="shared" si="3"/>
        <v>0</v>
      </c>
      <c r="D16" s="47">
        <v>0</v>
      </c>
      <c r="E16" s="47">
        <v>0</v>
      </c>
      <c r="F16" s="47">
        <v>0</v>
      </c>
      <c r="G16" s="48">
        <v>0</v>
      </c>
      <c r="H16" s="48">
        <v>0</v>
      </c>
      <c r="I16" s="48">
        <v>0</v>
      </c>
      <c r="J16" s="48">
        <v>0</v>
      </c>
      <c r="K16" s="55"/>
      <c r="L16" s="55"/>
      <c r="M16" s="55"/>
      <c r="N16" s="56"/>
      <c r="O16" s="45"/>
      <c r="P16" s="26"/>
    </row>
    <row r="17" spans="1:19" ht="23.25" x14ac:dyDescent="0.25">
      <c r="A17" s="40"/>
      <c r="B17" s="41" t="s">
        <v>15</v>
      </c>
      <c r="C17" s="47">
        <f t="shared" si="3"/>
        <v>1074</v>
      </c>
      <c r="D17" s="47">
        <f t="shared" ref="D17:K17" si="16">D21+D26+D30+D34+D38+D42+D46+D50+D54</f>
        <v>250</v>
      </c>
      <c r="E17" s="47">
        <f>E21+E26+E34+E54</f>
        <v>91</v>
      </c>
      <c r="F17" s="47">
        <f t="shared" si="16"/>
        <v>155</v>
      </c>
      <c r="G17" s="48">
        <f>G21+G26+G30+G34+G38+G42+G46+G50+G54+G59</f>
        <v>298</v>
      </c>
      <c r="H17" s="48">
        <f t="shared" ref="H17:J17" si="17">H21+H26+H30+H34+H38+H42+H46+H50+H54</f>
        <v>280</v>
      </c>
      <c r="I17" s="48">
        <f t="shared" si="17"/>
        <v>0</v>
      </c>
      <c r="J17" s="48">
        <f t="shared" si="17"/>
        <v>0</v>
      </c>
      <c r="K17" s="48">
        <f t="shared" si="16"/>
        <v>0</v>
      </c>
      <c r="L17" s="48">
        <f t="shared" ref="L17:M17" si="18">L21+L26+L30+L34+L38+L42+L46+L50+L54</f>
        <v>0</v>
      </c>
      <c r="M17" s="48">
        <f t="shared" si="18"/>
        <v>0</v>
      </c>
      <c r="N17" s="56"/>
      <c r="O17" s="45"/>
      <c r="P17" s="26"/>
    </row>
    <row r="18" spans="1:19" ht="23.25" x14ac:dyDescent="0.25">
      <c r="A18" s="40"/>
      <c r="B18" s="41" t="s">
        <v>17</v>
      </c>
      <c r="C18" s="47">
        <f t="shared" si="3"/>
        <v>0</v>
      </c>
      <c r="D18" s="47">
        <v>0</v>
      </c>
      <c r="E18" s="47">
        <v>0</v>
      </c>
      <c r="F18" s="47">
        <v>0</v>
      </c>
      <c r="G18" s="48">
        <v>0</v>
      </c>
      <c r="H18" s="48">
        <v>0</v>
      </c>
      <c r="I18" s="48">
        <v>0</v>
      </c>
      <c r="J18" s="48">
        <v>0</v>
      </c>
      <c r="K18" s="48"/>
      <c r="L18" s="48"/>
      <c r="M18" s="48"/>
      <c r="N18" s="57"/>
      <c r="O18" s="45"/>
      <c r="P18" s="26"/>
    </row>
    <row r="19" spans="1:19" ht="120.6" customHeight="1" x14ac:dyDescent="0.25">
      <c r="A19" s="40">
        <v>8</v>
      </c>
      <c r="B19" s="41" t="s">
        <v>44</v>
      </c>
      <c r="C19" s="47">
        <f t="shared" si="3"/>
        <v>36.24</v>
      </c>
      <c r="D19" s="58"/>
      <c r="E19" s="58">
        <f>E21</f>
        <v>36.24</v>
      </c>
      <c r="F19" s="58"/>
      <c r="G19" s="59"/>
      <c r="H19" s="60"/>
      <c r="I19" s="60"/>
      <c r="J19" s="60"/>
      <c r="K19" s="60"/>
      <c r="L19" s="60"/>
      <c r="M19" s="60"/>
      <c r="N19" s="104" t="s">
        <v>57</v>
      </c>
      <c r="O19" s="45"/>
      <c r="P19" s="26"/>
    </row>
    <row r="20" spans="1:19" ht="23.25" x14ac:dyDescent="0.25">
      <c r="A20" s="40"/>
      <c r="B20" s="61" t="s">
        <v>14</v>
      </c>
      <c r="C20" s="47">
        <f t="shared" si="3"/>
        <v>0</v>
      </c>
      <c r="D20" s="58"/>
      <c r="E20" s="58">
        <v>0</v>
      </c>
      <c r="F20" s="58"/>
      <c r="G20" s="59"/>
      <c r="H20" s="60"/>
      <c r="I20" s="60"/>
      <c r="J20" s="60"/>
      <c r="K20" s="60"/>
      <c r="L20" s="60"/>
      <c r="M20" s="60"/>
      <c r="N20" s="105"/>
      <c r="O20" s="45"/>
      <c r="P20" s="26"/>
    </row>
    <row r="21" spans="1:19" ht="23.25" x14ac:dyDescent="0.25">
      <c r="A21" s="40"/>
      <c r="B21" s="49" t="s">
        <v>15</v>
      </c>
      <c r="C21" s="47">
        <f t="shared" si="3"/>
        <v>36.24</v>
      </c>
      <c r="D21" s="58"/>
      <c r="E21" s="58">
        <f>81-44.76</f>
        <v>36.24</v>
      </c>
      <c r="F21" s="58"/>
      <c r="G21" s="59"/>
      <c r="H21" s="60"/>
      <c r="I21" s="60"/>
      <c r="J21" s="60"/>
      <c r="K21" s="60"/>
      <c r="L21" s="60"/>
      <c r="M21" s="60"/>
      <c r="N21" s="106"/>
      <c r="O21" s="45"/>
      <c r="P21" s="26"/>
    </row>
    <row r="22" spans="1:19" ht="23.25" x14ac:dyDescent="0.25">
      <c r="A22" s="40"/>
      <c r="B22" s="49" t="s">
        <v>17</v>
      </c>
      <c r="C22" s="47">
        <f t="shared" si="3"/>
        <v>0</v>
      </c>
      <c r="D22" s="58"/>
      <c r="E22" s="58">
        <v>0</v>
      </c>
      <c r="F22" s="58"/>
      <c r="G22" s="59"/>
      <c r="H22" s="60"/>
      <c r="I22" s="60"/>
      <c r="J22" s="60"/>
      <c r="K22" s="60"/>
      <c r="L22" s="60"/>
      <c r="M22" s="60"/>
      <c r="N22" s="62"/>
      <c r="O22" s="45"/>
      <c r="P22" s="26"/>
    </row>
    <row r="23" spans="1:19" ht="23.25" x14ac:dyDescent="0.25">
      <c r="A23" s="40"/>
      <c r="B23" s="49" t="s">
        <v>32</v>
      </c>
      <c r="C23" s="47">
        <f t="shared" si="3"/>
        <v>0</v>
      </c>
      <c r="D23" s="58"/>
      <c r="E23" s="47">
        <v>0</v>
      </c>
      <c r="F23" s="58"/>
      <c r="G23" s="59"/>
      <c r="H23" s="60"/>
      <c r="I23" s="60"/>
      <c r="J23" s="60"/>
      <c r="K23" s="60"/>
      <c r="L23" s="60"/>
      <c r="M23" s="60"/>
      <c r="N23" s="62"/>
      <c r="O23" s="45"/>
      <c r="P23" s="26"/>
    </row>
    <row r="24" spans="1:19" ht="40.5" customHeight="1" x14ac:dyDescent="0.25">
      <c r="A24" s="40">
        <v>9</v>
      </c>
      <c r="B24" s="41" t="s">
        <v>45</v>
      </c>
      <c r="C24" s="47">
        <f t="shared" si="3"/>
        <v>289.76</v>
      </c>
      <c r="D24" s="58">
        <v>250</v>
      </c>
      <c r="E24" s="58">
        <f>E26</f>
        <v>39.760000000000005</v>
      </c>
      <c r="F24" s="58"/>
      <c r="G24" s="59"/>
      <c r="H24" s="63"/>
      <c r="I24" s="63"/>
      <c r="J24" s="63"/>
      <c r="K24" s="63"/>
      <c r="L24" s="63"/>
      <c r="M24" s="63"/>
      <c r="N24" s="104" t="s">
        <v>57</v>
      </c>
      <c r="O24" s="45"/>
    </row>
    <row r="25" spans="1:19" ht="23.25" x14ac:dyDescent="0.25">
      <c r="A25" s="40"/>
      <c r="B25" s="61" t="s">
        <v>14</v>
      </c>
      <c r="C25" s="47">
        <f t="shared" si="3"/>
        <v>0</v>
      </c>
      <c r="D25" s="64"/>
      <c r="E25" s="64"/>
      <c r="F25" s="64"/>
      <c r="G25" s="65"/>
      <c r="H25" s="63"/>
      <c r="I25" s="63"/>
      <c r="J25" s="63"/>
      <c r="K25" s="63"/>
      <c r="L25" s="63"/>
      <c r="M25" s="63"/>
      <c r="N25" s="105"/>
      <c r="O25" s="45"/>
    </row>
    <row r="26" spans="1:19" ht="23.25" x14ac:dyDescent="0.25">
      <c r="A26" s="40"/>
      <c r="B26" s="49" t="s">
        <v>15</v>
      </c>
      <c r="C26" s="47">
        <f t="shared" si="3"/>
        <v>289.76</v>
      </c>
      <c r="D26" s="64">
        <v>250</v>
      </c>
      <c r="E26" s="64">
        <f>70-30.24</f>
        <v>39.760000000000005</v>
      </c>
      <c r="F26" s="64"/>
      <c r="G26" s="65"/>
      <c r="H26" s="63"/>
      <c r="I26" s="63"/>
      <c r="J26" s="63"/>
      <c r="K26" s="63"/>
      <c r="L26" s="63"/>
      <c r="M26" s="63"/>
      <c r="N26" s="106"/>
      <c r="O26" s="45"/>
    </row>
    <row r="27" spans="1:19" ht="23.25" x14ac:dyDescent="0.25">
      <c r="A27" s="40"/>
      <c r="B27" s="49" t="s">
        <v>17</v>
      </c>
      <c r="C27" s="47">
        <f t="shared" si="3"/>
        <v>0</v>
      </c>
      <c r="D27" s="64">
        <v>0</v>
      </c>
      <c r="E27" s="64"/>
      <c r="F27" s="64"/>
      <c r="G27" s="65"/>
      <c r="H27" s="63"/>
      <c r="I27" s="63"/>
      <c r="J27" s="63"/>
      <c r="K27" s="63"/>
      <c r="L27" s="63"/>
      <c r="M27" s="63"/>
      <c r="N27" s="62"/>
      <c r="O27" s="45"/>
    </row>
    <row r="28" spans="1:19" ht="142.15" customHeight="1" x14ac:dyDescent="0.25">
      <c r="A28" s="40">
        <v>10</v>
      </c>
      <c r="B28" s="41" t="s">
        <v>46</v>
      </c>
      <c r="C28" s="47">
        <f t="shared" si="3"/>
        <v>0</v>
      </c>
      <c r="D28" s="64"/>
      <c r="E28" s="64"/>
      <c r="F28" s="64"/>
      <c r="G28" s="65">
        <v>0</v>
      </c>
      <c r="H28" s="63"/>
      <c r="I28" s="63"/>
      <c r="J28" s="63"/>
      <c r="K28" s="63"/>
      <c r="L28" s="63"/>
      <c r="M28" s="63"/>
      <c r="N28" s="104" t="s">
        <v>57</v>
      </c>
      <c r="O28" s="45"/>
      <c r="S28" s="24" t="s">
        <v>58</v>
      </c>
    </row>
    <row r="29" spans="1:19" ht="23.25" x14ac:dyDescent="0.25">
      <c r="A29" s="40"/>
      <c r="B29" s="61" t="s">
        <v>14</v>
      </c>
      <c r="C29" s="47">
        <f t="shared" si="3"/>
        <v>0</v>
      </c>
      <c r="D29" s="64"/>
      <c r="E29" s="64"/>
      <c r="F29" s="64"/>
      <c r="G29" s="65">
        <v>0</v>
      </c>
      <c r="H29" s="63"/>
      <c r="I29" s="63"/>
      <c r="J29" s="63"/>
      <c r="K29" s="63"/>
      <c r="L29" s="63"/>
      <c r="M29" s="63"/>
      <c r="N29" s="105"/>
      <c r="O29" s="45"/>
    </row>
    <row r="30" spans="1:19" ht="23.25" x14ac:dyDescent="0.25">
      <c r="A30" s="40"/>
      <c r="B30" s="49" t="s">
        <v>15</v>
      </c>
      <c r="C30" s="47">
        <f t="shared" si="3"/>
        <v>0</v>
      </c>
      <c r="D30" s="64"/>
      <c r="E30" s="64"/>
      <c r="F30" s="64"/>
      <c r="G30" s="65">
        <v>0</v>
      </c>
      <c r="H30" s="63"/>
      <c r="I30" s="63"/>
      <c r="J30" s="63"/>
      <c r="K30" s="63"/>
      <c r="L30" s="63"/>
      <c r="M30" s="63"/>
      <c r="N30" s="106"/>
      <c r="O30" s="45"/>
    </row>
    <row r="31" spans="1:19" ht="23.25" x14ac:dyDescent="0.25">
      <c r="A31" s="40"/>
      <c r="B31" s="49" t="s">
        <v>17</v>
      </c>
      <c r="C31" s="47">
        <f t="shared" si="3"/>
        <v>0</v>
      </c>
      <c r="D31" s="64"/>
      <c r="E31" s="64"/>
      <c r="F31" s="64"/>
      <c r="G31" s="65">
        <v>0</v>
      </c>
      <c r="H31" s="63"/>
      <c r="I31" s="63"/>
      <c r="J31" s="63"/>
      <c r="K31" s="63"/>
      <c r="L31" s="63"/>
      <c r="M31" s="63"/>
      <c r="N31" s="62"/>
      <c r="O31" s="45"/>
    </row>
    <row r="32" spans="1:19" ht="45" customHeight="1" x14ac:dyDescent="0.25">
      <c r="A32" s="40">
        <v>11</v>
      </c>
      <c r="B32" s="41" t="s">
        <v>47</v>
      </c>
      <c r="C32" s="47">
        <f t="shared" si="3"/>
        <v>0</v>
      </c>
      <c r="D32" s="66"/>
      <c r="E32" s="64"/>
      <c r="F32" s="64"/>
      <c r="G32" s="67"/>
      <c r="H32" s="68"/>
      <c r="I32" s="68"/>
      <c r="J32" s="68"/>
      <c r="K32" s="68"/>
      <c r="L32" s="68"/>
      <c r="M32" s="68"/>
      <c r="N32" s="104" t="s">
        <v>57</v>
      </c>
      <c r="O32" s="45"/>
    </row>
    <row r="33" spans="1:15" ht="23.25" x14ac:dyDescent="0.25">
      <c r="A33" s="40"/>
      <c r="B33" s="61" t="s">
        <v>14</v>
      </c>
      <c r="C33" s="47">
        <f t="shared" si="3"/>
        <v>0</v>
      </c>
      <c r="D33" s="66"/>
      <c r="E33" s="64"/>
      <c r="F33" s="64"/>
      <c r="G33" s="67"/>
      <c r="H33" s="68"/>
      <c r="I33" s="68"/>
      <c r="J33" s="68"/>
      <c r="K33" s="68"/>
      <c r="L33" s="68"/>
      <c r="M33" s="68"/>
      <c r="N33" s="105"/>
      <c r="O33" s="45"/>
    </row>
    <row r="34" spans="1:15" ht="23.25" x14ac:dyDescent="0.25">
      <c r="A34" s="40"/>
      <c r="B34" s="49" t="s">
        <v>15</v>
      </c>
      <c r="C34" s="47">
        <f t="shared" si="3"/>
        <v>0</v>
      </c>
      <c r="D34" s="66"/>
      <c r="E34" s="64"/>
      <c r="F34" s="64"/>
      <c r="G34" s="67"/>
      <c r="H34" s="68"/>
      <c r="I34" s="68"/>
      <c r="J34" s="68"/>
      <c r="K34" s="68"/>
      <c r="L34" s="68"/>
      <c r="M34" s="68"/>
      <c r="N34" s="106"/>
      <c r="O34" s="45"/>
    </row>
    <row r="35" spans="1:15" ht="23.25" x14ac:dyDescent="0.25">
      <c r="A35" s="40"/>
      <c r="B35" s="49" t="s">
        <v>17</v>
      </c>
      <c r="C35" s="47">
        <f t="shared" si="3"/>
        <v>0</v>
      </c>
      <c r="D35" s="66"/>
      <c r="E35" s="64"/>
      <c r="F35" s="64"/>
      <c r="G35" s="67"/>
      <c r="H35" s="68"/>
      <c r="I35" s="68"/>
      <c r="J35" s="68"/>
      <c r="K35" s="68"/>
      <c r="L35" s="68"/>
      <c r="M35" s="68"/>
      <c r="N35" s="62"/>
      <c r="O35" s="45"/>
    </row>
    <row r="36" spans="1:15" ht="148.9" customHeight="1" x14ac:dyDescent="0.25">
      <c r="A36" s="40">
        <v>12</v>
      </c>
      <c r="B36" s="41" t="s">
        <v>48</v>
      </c>
      <c r="C36" s="47">
        <f t="shared" si="3"/>
        <v>135</v>
      </c>
      <c r="D36" s="66"/>
      <c r="E36" s="64"/>
      <c r="F36" s="64"/>
      <c r="G36" s="65">
        <f>100+35</f>
        <v>135</v>
      </c>
      <c r="H36" s="68"/>
      <c r="I36" s="68"/>
      <c r="J36" s="68"/>
      <c r="K36" s="68"/>
      <c r="L36" s="68"/>
      <c r="M36" s="68"/>
      <c r="N36" s="104" t="s">
        <v>57</v>
      </c>
      <c r="O36" s="45"/>
    </row>
    <row r="37" spans="1:15" ht="23.25" x14ac:dyDescent="0.25">
      <c r="A37" s="40"/>
      <c r="B37" s="61" t="s">
        <v>14</v>
      </c>
      <c r="C37" s="47">
        <f t="shared" si="3"/>
        <v>0</v>
      </c>
      <c r="D37" s="66"/>
      <c r="E37" s="64"/>
      <c r="F37" s="64"/>
      <c r="G37" s="65">
        <v>0</v>
      </c>
      <c r="H37" s="68"/>
      <c r="I37" s="68"/>
      <c r="J37" s="68"/>
      <c r="K37" s="68"/>
      <c r="L37" s="68"/>
      <c r="M37" s="68"/>
      <c r="N37" s="105"/>
      <c r="O37" s="45"/>
    </row>
    <row r="38" spans="1:15" ht="23.25" x14ac:dyDescent="0.25">
      <c r="A38" s="40"/>
      <c r="B38" s="49" t="s">
        <v>15</v>
      </c>
      <c r="C38" s="47">
        <f t="shared" si="3"/>
        <v>135</v>
      </c>
      <c r="D38" s="66"/>
      <c r="E38" s="64"/>
      <c r="F38" s="64"/>
      <c r="G38" s="65">
        <f>100+35</f>
        <v>135</v>
      </c>
      <c r="H38" s="68"/>
      <c r="I38" s="68"/>
      <c r="J38" s="68"/>
      <c r="K38" s="68"/>
      <c r="L38" s="68"/>
      <c r="M38" s="68"/>
      <c r="N38" s="106"/>
      <c r="O38" s="45"/>
    </row>
    <row r="39" spans="1:15" ht="23.25" x14ac:dyDescent="0.25">
      <c r="A39" s="40"/>
      <c r="B39" s="49" t="s">
        <v>17</v>
      </c>
      <c r="C39" s="47">
        <f t="shared" si="3"/>
        <v>0</v>
      </c>
      <c r="D39" s="66"/>
      <c r="E39" s="64"/>
      <c r="F39" s="64"/>
      <c r="G39" s="65">
        <v>0</v>
      </c>
      <c r="H39" s="68"/>
      <c r="I39" s="68"/>
      <c r="J39" s="68"/>
      <c r="K39" s="68"/>
      <c r="L39" s="68"/>
      <c r="M39" s="68"/>
      <c r="N39" s="62"/>
      <c r="O39" s="45"/>
    </row>
    <row r="40" spans="1:15" ht="162" customHeight="1" x14ac:dyDescent="0.25">
      <c r="A40" s="40">
        <v>13</v>
      </c>
      <c r="B40" s="41" t="s">
        <v>49</v>
      </c>
      <c r="C40" s="47">
        <f t="shared" si="3"/>
        <v>295</v>
      </c>
      <c r="D40" s="66"/>
      <c r="E40" s="66"/>
      <c r="F40" s="64">
        <f>F42+F41+F43</f>
        <v>155</v>
      </c>
      <c r="G40" s="64">
        <f t="shared" ref="G40:H40" si="19">G42+G41+G43</f>
        <v>0</v>
      </c>
      <c r="H40" s="64">
        <f t="shared" si="19"/>
        <v>140</v>
      </c>
      <c r="I40" s="68"/>
      <c r="J40" s="68"/>
      <c r="K40" s="68"/>
      <c r="L40" s="68"/>
      <c r="M40" s="68"/>
      <c r="N40" s="104" t="s">
        <v>57</v>
      </c>
      <c r="O40" s="45"/>
    </row>
    <row r="41" spans="1:15" ht="23.25" x14ac:dyDescent="0.25">
      <c r="A41" s="40"/>
      <c r="B41" s="61" t="s">
        <v>14</v>
      </c>
      <c r="C41" s="47">
        <f t="shared" si="3"/>
        <v>0</v>
      </c>
      <c r="D41" s="66"/>
      <c r="E41" s="66"/>
      <c r="F41" s="64">
        <v>0</v>
      </c>
      <c r="G41" s="65"/>
      <c r="H41" s="68"/>
      <c r="I41" s="68"/>
      <c r="J41" s="68"/>
      <c r="K41" s="68"/>
      <c r="L41" s="68"/>
      <c r="M41" s="68"/>
      <c r="N41" s="105"/>
      <c r="O41" s="45"/>
    </row>
    <row r="42" spans="1:15" ht="23.25" x14ac:dyDescent="0.25">
      <c r="A42" s="40"/>
      <c r="B42" s="49" t="s">
        <v>15</v>
      </c>
      <c r="C42" s="47">
        <f t="shared" si="3"/>
        <v>295</v>
      </c>
      <c r="D42" s="66"/>
      <c r="E42" s="66"/>
      <c r="F42" s="64">
        <v>155</v>
      </c>
      <c r="G42" s="65"/>
      <c r="H42" s="68">
        <f>140</f>
        <v>140</v>
      </c>
      <c r="I42" s="68"/>
      <c r="J42" s="68"/>
      <c r="K42" s="68"/>
      <c r="L42" s="68"/>
      <c r="M42" s="68"/>
      <c r="N42" s="106"/>
      <c r="O42" s="45"/>
    </row>
    <row r="43" spans="1:15" ht="23.25" x14ac:dyDescent="0.25">
      <c r="A43" s="40"/>
      <c r="B43" s="49" t="s">
        <v>17</v>
      </c>
      <c r="C43" s="47">
        <f t="shared" si="3"/>
        <v>0</v>
      </c>
      <c r="D43" s="66"/>
      <c r="E43" s="66"/>
      <c r="F43" s="64">
        <v>0</v>
      </c>
      <c r="G43" s="65"/>
      <c r="H43" s="68"/>
      <c r="I43" s="68"/>
      <c r="J43" s="68"/>
      <c r="K43" s="68"/>
      <c r="L43" s="68"/>
      <c r="M43" s="68"/>
      <c r="N43" s="62"/>
      <c r="O43" s="45"/>
    </row>
    <row r="44" spans="1:15" ht="141.6" customHeight="1" x14ac:dyDescent="0.25">
      <c r="A44" s="40">
        <v>14</v>
      </c>
      <c r="B44" s="41" t="s">
        <v>50</v>
      </c>
      <c r="C44" s="47">
        <f t="shared" si="3"/>
        <v>0</v>
      </c>
      <c r="D44" s="66"/>
      <c r="E44" s="66"/>
      <c r="F44" s="64"/>
      <c r="G44" s="65"/>
      <c r="H44" s="68"/>
      <c r="I44" s="68"/>
      <c r="J44" s="68"/>
      <c r="K44" s="68"/>
      <c r="L44" s="68"/>
      <c r="M44" s="68"/>
      <c r="N44" s="104" t="s">
        <v>57</v>
      </c>
      <c r="O44" s="45"/>
    </row>
    <row r="45" spans="1:15" ht="23.25" x14ac:dyDescent="0.25">
      <c r="A45" s="40"/>
      <c r="B45" s="61" t="s">
        <v>14</v>
      </c>
      <c r="C45" s="47">
        <f t="shared" si="3"/>
        <v>0</v>
      </c>
      <c r="D45" s="66"/>
      <c r="E45" s="66"/>
      <c r="F45" s="64"/>
      <c r="G45" s="65"/>
      <c r="H45" s="68"/>
      <c r="I45" s="68"/>
      <c r="J45" s="68"/>
      <c r="K45" s="68"/>
      <c r="L45" s="68"/>
      <c r="M45" s="68"/>
      <c r="N45" s="105"/>
      <c r="O45" s="45"/>
    </row>
    <row r="46" spans="1:15" ht="23.25" x14ac:dyDescent="0.25">
      <c r="A46" s="40"/>
      <c r="B46" s="49" t="s">
        <v>15</v>
      </c>
      <c r="C46" s="47">
        <f t="shared" si="3"/>
        <v>0</v>
      </c>
      <c r="D46" s="66"/>
      <c r="E46" s="66"/>
      <c r="F46" s="64"/>
      <c r="G46" s="65"/>
      <c r="H46" s="68"/>
      <c r="I46" s="68"/>
      <c r="J46" s="68"/>
      <c r="K46" s="68"/>
      <c r="L46" s="68"/>
      <c r="M46" s="68"/>
      <c r="N46" s="106"/>
      <c r="O46" s="45"/>
    </row>
    <row r="47" spans="1:15" ht="23.25" x14ac:dyDescent="0.25">
      <c r="A47" s="40"/>
      <c r="B47" s="49" t="s">
        <v>17</v>
      </c>
      <c r="C47" s="47">
        <f t="shared" si="3"/>
        <v>0</v>
      </c>
      <c r="D47" s="66"/>
      <c r="E47" s="66"/>
      <c r="F47" s="64"/>
      <c r="G47" s="65"/>
      <c r="H47" s="68"/>
      <c r="I47" s="68"/>
      <c r="J47" s="68"/>
      <c r="K47" s="68"/>
      <c r="L47" s="68"/>
      <c r="M47" s="68"/>
      <c r="N47" s="62"/>
      <c r="O47" s="45"/>
    </row>
    <row r="48" spans="1:15" ht="142.9" customHeight="1" x14ac:dyDescent="0.25">
      <c r="A48" s="40">
        <v>15</v>
      </c>
      <c r="B48" s="41" t="s">
        <v>51</v>
      </c>
      <c r="C48" s="47">
        <f t="shared" si="3"/>
        <v>24.2</v>
      </c>
      <c r="D48" s="66"/>
      <c r="E48" s="66"/>
      <c r="F48" s="64"/>
      <c r="G48" s="65">
        <f>G50</f>
        <v>24.2</v>
      </c>
      <c r="H48" s="68"/>
      <c r="I48" s="68"/>
      <c r="J48" s="68"/>
      <c r="K48" s="68"/>
      <c r="L48" s="68"/>
      <c r="M48" s="68"/>
      <c r="N48" s="104" t="s">
        <v>57</v>
      </c>
      <c r="O48" s="45"/>
    </row>
    <row r="49" spans="1:15" ht="23.25" x14ac:dyDescent="0.25">
      <c r="A49" s="40"/>
      <c r="B49" s="61" t="s">
        <v>14</v>
      </c>
      <c r="C49" s="47">
        <f t="shared" si="3"/>
        <v>0</v>
      </c>
      <c r="D49" s="66"/>
      <c r="E49" s="66"/>
      <c r="F49" s="64"/>
      <c r="G49" s="65">
        <v>0</v>
      </c>
      <c r="H49" s="68"/>
      <c r="I49" s="68"/>
      <c r="J49" s="68"/>
      <c r="K49" s="68"/>
      <c r="L49" s="68"/>
      <c r="M49" s="68"/>
      <c r="N49" s="105"/>
      <c r="O49" s="45"/>
    </row>
    <row r="50" spans="1:15" ht="23.25" x14ac:dyDescent="0.25">
      <c r="A50" s="40"/>
      <c r="B50" s="49" t="s">
        <v>15</v>
      </c>
      <c r="C50" s="47">
        <f t="shared" si="3"/>
        <v>24.2</v>
      </c>
      <c r="D50" s="66"/>
      <c r="E50" s="66"/>
      <c r="F50" s="64"/>
      <c r="G50" s="65">
        <f>100-35-35-5.8</f>
        <v>24.2</v>
      </c>
      <c r="H50" s="68"/>
      <c r="I50" s="68"/>
      <c r="J50" s="68"/>
      <c r="K50" s="68"/>
      <c r="L50" s="68"/>
      <c r="M50" s="68"/>
      <c r="N50" s="106"/>
      <c r="O50" s="45"/>
    </row>
    <row r="51" spans="1:15" ht="23.25" x14ac:dyDescent="0.25">
      <c r="A51" s="40"/>
      <c r="B51" s="49" t="s">
        <v>17</v>
      </c>
      <c r="C51" s="47">
        <f t="shared" si="3"/>
        <v>0</v>
      </c>
      <c r="D51" s="66"/>
      <c r="E51" s="66"/>
      <c r="F51" s="64"/>
      <c r="G51" s="65">
        <v>0</v>
      </c>
      <c r="H51" s="68"/>
      <c r="I51" s="68"/>
      <c r="J51" s="68"/>
      <c r="K51" s="68"/>
      <c r="L51" s="68"/>
      <c r="M51" s="68"/>
      <c r="N51" s="69"/>
      <c r="O51" s="45"/>
    </row>
    <row r="52" spans="1:15" ht="123.6" customHeight="1" x14ac:dyDescent="0.25">
      <c r="A52" s="40">
        <v>16</v>
      </c>
      <c r="B52" s="49" t="s">
        <v>52</v>
      </c>
      <c r="C52" s="47">
        <f t="shared" si="3"/>
        <v>155</v>
      </c>
      <c r="D52" s="66"/>
      <c r="E52" s="64">
        <f>E54</f>
        <v>15</v>
      </c>
      <c r="F52" s="64">
        <f t="shared" ref="F52:K52" si="20">F54</f>
        <v>0</v>
      </c>
      <c r="G52" s="64">
        <f t="shared" si="20"/>
        <v>0</v>
      </c>
      <c r="H52" s="64">
        <f t="shared" ref="H52" si="21">H54</f>
        <v>140</v>
      </c>
      <c r="I52" s="68"/>
      <c r="J52" s="68"/>
      <c r="K52" s="64">
        <f t="shared" si="20"/>
        <v>0</v>
      </c>
      <c r="L52" s="64">
        <f t="shared" ref="L52:M52" si="22">L54</f>
        <v>0</v>
      </c>
      <c r="M52" s="64">
        <f t="shared" si="22"/>
        <v>0</v>
      </c>
      <c r="N52" s="104" t="s">
        <v>57</v>
      </c>
      <c r="O52" s="45"/>
    </row>
    <row r="53" spans="1:15" ht="23.25" x14ac:dyDescent="0.25">
      <c r="A53" s="40"/>
      <c r="B53" s="61" t="s">
        <v>14</v>
      </c>
      <c r="C53" s="47">
        <f t="shared" si="3"/>
        <v>0</v>
      </c>
      <c r="D53" s="66"/>
      <c r="E53" s="64">
        <v>0</v>
      </c>
      <c r="F53" s="64"/>
      <c r="G53" s="65"/>
      <c r="H53" s="68"/>
      <c r="I53" s="68"/>
      <c r="J53" s="68"/>
      <c r="K53" s="68"/>
      <c r="L53" s="68"/>
      <c r="M53" s="68"/>
      <c r="N53" s="105"/>
      <c r="O53" s="45"/>
    </row>
    <row r="54" spans="1:15" ht="23.25" x14ac:dyDescent="0.25">
      <c r="A54" s="40"/>
      <c r="B54" s="49" t="s">
        <v>15</v>
      </c>
      <c r="C54" s="47">
        <f t="shared" si="3"/>
        <v>155</v>
      </c>
      <c r="D54" s="66"/>
      <c r="E54" s="64">
        <v>15</v>
      </c>
      <c r="F54" s="64"/>
      <c r="G54" s="65"/>
      <c r="H54" s="70">
        <f>150-10</f>
        <v>140</v>
      </c>
      <c r="I54" s="68"/>
      <c r="J54" s="68"/>
      <c r="K54" s="68"/>
      <c r="L54" s="68"/>
      <c r="M54" s="68"/>
      <c r="N54" s="106"/>
      <c r="O54" s="45"/>
    </row>
    <row r="55" spans="1:15" ht="23.25" x14ac:dyDescent="0.25">
      <c r="A55" s="40"/>
      <c r="B55" s="49" t="s">
        <v>17</v>
      </c>
      <c r="C55" s="47">
        <f t="shared" si="3"/>
        <v>0</v>
      </c>
      <c r="D55" s="66"/>
      <c r="E55" s="64">
        <v>0</v>
      </c>
      <c r="F55" s="64"/>
      <c r="G55" s="65"/>
      <c r="H55" s="68"/>
      <c r="I55" s="68"/>
      <c r="J55" s="68"/>
      <c r="K55" s="68"/>
      <c r="L55" s="68"/>
      <c r="M55" s="68"/>
      <c r="N55" s="69"/>
      <c r="O55" s="45"/>
    </row>
    <row r="56" spans="1:15" ht="23.25" x14ac:dyDescent="0.25">
      <c r="A56" s="40"/>
      <c r="B56" s="49" t="s">
        <v>32</v>
      </c>
      <c r="C56" s="47">
        <f t="shared" si="3"/>
        <v>0</v>
      </c>
      <c r="D56" s="66"/>
      <c r="E56" s="64"/>
      <c r="F56" s="64"/>
      <c r="G56" s="65"/>
      <c r="H56" s="68"/>
      <c r="I56" s="68"/>
      <c r="J56" s="68"/>
      <c r="K56" s="68"/>
      <c r="L56" s="68"/>
      <c r="M56" s="68"/>
      <c r="N56" s="69"/>
      <c r="O56" s="45"/>
    </row>
    <row r="57" spans="1:15" ht="209.25" x14ac:dyDescent="0.25">
      <c r="A57" s="40">
        <v>17</v>
      </c>
      <c r="B57" s="71" t="s">
        <v>60</v>
      </c>
      <c r="C57" s="47">
        <f t="shared" si="3"/>
        <v>138.80000000000001</v>
      </c>
      <c r="D57" s="66"/>
      <c r="E57" s="64"/>
      <c r="F57" s="64"/>
      <c r="G57" s="65">
        <f>G58+G59+G60+G61</f>
        <v>138.80000000000001</v>
      </c>
      <c r="H57" s="68"/>
      <c r="I57" s="68"/>
      <c r="J57" s="68"/>
      <c r="K57" s="68"/>
      <c r="L57" s="68"/>
      <c r="M57" s="68"/>
      <c r="N57" s="69"/>
      <c r="O57" s="45"/>
    </row>
    <row r="58" spans="1:15" ht="23.25" x14ac:dyDescent="0.25">
      <c r="A58" s="40"/>
      <c r="B58" s="49" t="s">
        <v>14</v>
      </c>
      <c r="C58" s="47">
        <f t="shared" si="3"/>
        <v>0</v>
      </c>
      <c r="D58" s="66"/>
      <c r="E58" s="64"/>
      <c r="F58" s="64"/>
      <c r="G58" s="65"/>
      <c r="H58" s="68"/>
      <c r="I58" s="68"/>
      <c r="J58" s="68"/>
      <c r="K58" s="68"/>
      <c r="L58" s="68"/>
      <c r="M58" s="68"/>
      <c r="N58" s="69"/>
      <c r="O58" s="45"/>
    </row>
    <row r="59" spans="1:15" ht="23.25" x14ac:dyDescent="0.25">
      <c r="A59" s="40"/>
      <c r="B59" s="49" t="s">
        <v>15</v>
      </c>
      <c r="C59" s="47">
        <f t="shared" si="3"/>
        <v>138.80000000000001</v>
      </c>
      <c r="D59" s="66"/>
      <c r="E59" s="64"/>
      <c r="F59" s="64"/>
      <c r="G59" s="65">
        <f>98+35+5.8</f>
        <v>138.80000000000001</v>
      </c>
      <c r="H59" s="68"/>
      <c r="I59" s="68"/>
      <c r="J59" s="68"/>
      <c r="K59" s="68"/>
      <c r="L59" s="68"/>
      <c r="M59" s="68"/>
      <c r="N59" s="69"/>
      <c r="O59" s="45"/>
    </row>
    <row r="60" spans="1:15" ht="23.25" x14ac:dyDescent="0.25">
      <c r="A60" s="40"/>
      <c r="B60" s="49" t="s">
        <v>17</v>
      </c>
      <c r="C60" s="47">
        <f t="shared" si="3"/>
        <v>0</v>
      </c>
      <c r="D60" s="66"/>
      <c r="E60" s="64"/>
      <c r="F60" s="64"/>
      <c r="G60" s="65"/>
      <c r="H60" s="68"/>
      <c r="I60" s="68"/>
      <c r="J60" s="68"/>
      <c r="K60" s="68"/>
      <c r="L60" s="68"/>
      <c r="M60" s="68"/>
      <c r="N60" s="69"/>
      <c r="O60" s="45"/>
    </row>
    <row r="61" spans="1:15" ht="23.25" x14ac:dyDescent="0.25">
      <c r="A61" s="40"/>
      <c r="B61" s="49" t="s">
        <v>32</v>
      </c>
      <c r="C61" s="47">
        <f t="shared" si="3"/>
        <v>0</v>
      </c>
      <c r="D61" s="66"/>
      <c r="E61" s="64"/>
      <c r="F61" s="64"/>
      <c r="G61" s="65"/>
      <c r="H61" s="68"/>
      <c r="I61" s="68"/>
      <c r="J61" s="68"/>
      <c r="K61" s="68"/>
      <c r="L61" s="68"/>
      <c r="M61" s="68"/>
      <c r="N61" s="69"/>
      <c r="O61" s="45"/>
    </row>
    <row r="62" spans="1:15" s="28" customFormat="1" ht="81" customHeight="1" x14ac:dyDescent="0.25">
      <c r="A62" s="50">
        <v>18</v>
      </c>
      <c r="B62" s="51" t="s">
        <v>42</v>
      </c>
      <c r="C62" s="42">
        <f t="shared" si="3"/>
        <v>54446.789999999994</v>
      </c>
      <c r="D62" s="52"/>
      <c r="E62" s="52">
        <f>E63+E64+E65+E66+E67</f>
        <v>19766.489999999998</v>
      </c>
      <c r="F62" s="52">
        <f t="shared" ref="F62:K62" si="23">F63+F64+F65+F66</f>
        <v>500</v>
      </c>
      <c r="G62" s="52">
        <f t="shared" si="23"/>
        <v>0</v>
      </c>
      <c r="H62" s="52">
        <f>H63+H64+H65+H66</f>
        <v>11203.3</v>
      </c>
      <c r="I62" s="52">
        <f>I63+I64+I65+I66</f>
        <v>22477</v>
      </c>
      <c r="J62" s="52">
        <f t="shared" ref="J62" si="24">J63+J64+J65+J66</f>
        <v>500</v>
      </c>
      <c r="K62" s="52">
        <f t="shared" si="23"/>
        <v>0</v>
      </c>
      <c r="L62" s="52">
        <f t="shared" ref="L62:M62" si="25">L63+L64+L65+L66</f>
        <v>0</v>
      </c>
      <c r="M62" s="52">
        <f t="shared" si="25"/>
        <v>0</v>
      </c>
      <c r="N62" s="72"/>
      <c r="O62" s="54"/>
    </row>
    <row r="63" spans="1:15" ht="23.25" x14ac:dyDescent="0.25">
      <c r="A63" s="40"/>
      <c r="B63" s="61" t="s">
        <v>14</v>
      </c>
      <c r="C63" s="47">
        <f t="shared" si="3"/>
        <v>51342</v>
      </c>
      <c r="D63" s="47"/>
      <c r="E63" s="47">
        <f>E69+E75+E80+E92+E96+E100+E104+E108+E112+E116</f>
        <v>19364.099999999999</v>
      </c>
      <c r="F63" s="47">
        <f>F69+F75+F80+F92+F96+F100+F104+F108+F112+F116</f>
        <v>0</v>
      </c>
      <c r="G63" s="48"/>
      <c r="H63" s="48">
        <f t="shared" ref="H63:J63" si="26">H69+H75+H80+H92+H96+H100+H104+H108+H112+H116</f>
        <v>10874.9</v>
      </c>
      <c r="I63" s="48">
        <f t="shared" si="26"/>
        <v>21103</v>
      </c>
      <c r="J63" s="48">
        <f t="shared" si="26"/>
        <v>0</v>
      </c>
      <c r="K63" s="48">
        <f t="shared" ref="K63:K64" si="27">K69+K75+K80+K92+K96+K100+K104+K108+K112+K116</f>
        <v>0</v>
      </c>
      <c r="L63" s="48">
        <f t="shared" ref="L63:M63" si="28">L69+L75+L80+L92+L96+L100+L104+L108+L112+L116</f>
        <v>0</v>
      </c>
      <c r="M63" s="48">
        <f t="shared" si="28"/>
        <v>0</v>
      </c>
      <c r="N63" s="73"/>
      <c r="O63" s="45"/>
    </row>
    <row r="64" spans="1:15" ht="23.25" x14ac:dyDescent="0.25">
      <c r="A64" s="40"/>
      <c r="B64" s="49" t="s">
        <v>15</v>
      </c>
      <c r="C64" s="47">
        <f t="shared" si="3"/>
        <v>3104.79</v>
      </c>
      <c r="D64" s="47"/>
      <c r="E64" s="47">
        <f>E70+E76+E81+E93+E97+E101+E105+E109+E113+E117</f>
        <v>402.39</v>
      </c>
      <c r="F64" s="47">
        <f>F70+F89</f>
        <v>500</v>
      </c>
      <c r="G64" s="48">
        <f>G70+G76+G81+G93+G97+G101+G105+G109+G113+G117</f>
        <v>0</v>
      </c>
      <c r="H64" s="48">
        <f t="shared" ref="H64" si="29">H70+H76+H81+H93+H97+H101+H105+H109+H113+H117</f>
        <v>328.4</v>
      </c>
      <c r="I64" s="74">
        <f>I70+I76+I81+I93+I97+I101+I105+I109+I113+I117</f>
        <v>1374</v>
      </c>
      <c r="J64" s="48">
        <f t="shared" ref="J64" si="30">J70+J76+J81+J93+J97+J101+J105+J109+J113+J117</f>
        <v>500</v>
      </c>
      <c r="K64" s="48">
        <f t="shared" si="27"/>
        <v>0</v>
      </c>
      <c r="L64" s="48">
        <f t="shared" ref="L64:M64" si="31">L70+L76+L81+L93+L97+L101+L105+L109+L113+L117</f>
        <v>0</v>
      </c>
      <c r="M64" s="48">
        <f t="shared" si="31"/>
        <v>0</v>
      </c>
      <c r="N64" s="73"/>
      <c r="O64" s="45"/>
    </row>
    <row r="65" spans="1:15" ht="23.25" x14ac:dyDescent="0.25">
      <c r="A65" s="40"/>
      <c r="B65" s="49" t="s">
        <v>17</v>
      </c>
      <c r="C65" s="47">
        <f t="shared" si="3"/>
        <v>0</v>
      </c>
      <c r="D65" s="47"/>
      <c r="E65" s="47">
        <f>E71+E77+E82+E94+E98+E102+E106+E114+E118</f>
        <v>0</v>
      </c>
      <c r="F65" s="47">
        <f>F71+F77+F82+F94+F98+F102+F106+F114+F118</f>
        <v>0</v>
      </c>
      <c r="G65" s="48"/>
      <c r="H65" s="48">
        <f>H102+H110</f>
        <v>0</v>
      </c>
      <c r="I65" s="48">
        <f>I71+I77+I82+I94+I98+I102+I106+I114+I118</f>
        <v>0</v>
      </c>
      <c r="J65" s="48">
        <f>J71+J77+J82+J94+J98+J102+J106+J114+J118</f>
        <v>0</v>
      </c>
      <c r="K65" s="48">
        <f>K71+K77+K82+K94+K98+K102+K106+K114+K118</f>
        <v>0</v>
      </c>
      <c r="L65" s="48">
        <f>L71+L77+L82+L94+L98+L102+L106+L114+L118</f>
        <v>0</v>
      </c>
      <c r="M65" s="48">
        <f>M71+M77+M82+M94+M98+M102+M106+M114+M118</f>
        <v>0</v>
      </c>
      <c r="N65" s="75"/>
      <c r="O65" s="45"/>
    </row>
    <row r="66" spans="1:15" ht="23.25" x14ac:dyDescent="0.25">
      <c r="A66" s="40"/>
      <c r="B66" s="49" t="s">
        <v>30</v>
      </c>
      <c r="C66" s="47">
        <f t="shared" si="3"/>
        <v>0</v>
      </c>
      <c r="D66" s="47"/>
      <c r="E66" s="47">
        <f>E78+E72</f>
        <v>0</v>
      </c>
      <c r="F66" s="47"/>
      <c r="G66" s="48"/>
      <c r="H66" s="48"/>
      <c r="I66" s="48"/>
      <c r="J66" s="48"/>
      <c r="K66" s="48"/>
      <c r="L66" s="48"/>
      <c r="M66" s="48"/>
      <c r="N66" s="75"/>
      <c r="O66" s="45"/>
    </row>
    <row r="67" spans="1:15" ht="23.25" x14ac:dyDescent="0.25">
      <c r="A67" s="40"/>
      <c r="B67" s="49" t="s">
        <v>32</v>
      </c>
      <c r="C67" s="47">
        <f t="shared" si="3"/>
        <v>0</v>
      </c>
      <c r="D67" s="47"/>
      <c r="E67" s="47">
        <v>0</v>
      </c>
      <c r="F67" s="47"/>
      <c r="G67" s="48"/>
      <c r="H67" s="48"/>
      <c r="I67" s="48"/>
      <c r="J67" s="48"/>
      <c r="K67" s="48"/>
      <c r="L67" s="48"/>
      <c r="M67" s="48"/>
      <c r="N67" s="75"/>
      <c r="O67" s="45"/>
    </row>
    <row r="68" spans="1:15" ht="166.15" customHeight="1" x14ac:dyDescent="0.25">
      <c r="A68" s="40">
        <v>19</v>
      </c>
      <c r="B68" s="41" t="s">
        <v>59</v>
      </c>
      <c r="C68" s="47">
        <f t="shared" si="3"/>
        <v>22691.45</v>
      </c>
      <c r="D68" s="58"/>
      <c r="E68" s="58"/>
      <c r="F68" s="76">
        <f>F70</f>
        <v>214.45</v>
      </c>
      <c r="G68" s="59"/>
      <c r="H68" s="70"/>
      <c r="I68" s="77">
        <f>I69+I70+I71</f>
        <v>22477</v>
      </c>
      <c r="J68" s="70"/>
      <c r="K68" s="63"/>
      <c r="L68" s="63"/>
      <c r="M68" s="63"/>
      <c r="N68" s="104" t="s">
        <v>57</v>
      </c>
      <c r="O68" s="45"/>
    </row>
    <row r="69" spans="1:15" ht="23.25" x14ac:dyDescent="0.25">
      <c r="A69" s="40"/>
      <c r="B69" s="61" t="s">
        <v>14</v>
      </c>
      <c r="C69" s="47">
        <f t="shared" si="3"/>
        <v>21103</v>
      </c>
      <c r="D69" s="58"/>
      <c r="E69" s="58"/>
      <c r="F69" s="58"/>
      <c r="G69" s="59"/>
      <c r="H69" s="63"/>
      <c r="I69" s="78">
        <f>21103</f>
        <v>21103</v>
      </c>
      <c r="J69" s="63"/>
      <c r="K69" s="63"/>
      <c r="L69" s="63"/>
      <c r="M69" s="63"/>
      <c r="N69" s="105"/>
      <c r="O69" s="45"/>
    </row>
    <row r="70" spans="1:15" ht="23.25" x14ac:dyDescent="0.25">
      <c r="A70" s="40"/>
      <c r="B70" s="49" t="s">
        <v>15</v>
      </c>
      <c r="C70" s="47">
        <f t="shared" si="3"/>
        <v>1588.45</v>
      </c>
      <c r="D70" s="58"/>
      <c r="E70" s="58"/>
      <c r="F70" s="58">
        <v>214.45</v>
      </c>
      <c r="G70" s="59"/>
      <c r="H70" s="63"/>
      <c r="I70" s="74">
        <v>1374</v>
      </c>
      <c r="J70" s="63"/>
      <c r="K70" s="63"/>
      <c r="L70" s="63"/>
      <c r="M70" s="63"/>
      <c r="N70" s="106"/>
      <c r="O70" s="45"/>
    </row>
    <row r="71" spans="1:15" ht="23.25" x14ac:dyDescent="0.25">
      <c r="A71" s="40"/>
      <c r="B71" s="49" t="s">
        <v>17</v>
      </c>
      <c r="C71" s="47">
        <f t="shared" si="3"/>
        <v>0</v>
      </c>
      <c r="D71" s="58"/>
      <c r="E71" s="58"/>
      <c r="F71" s="58">
        <v>0</v>
      </c>
      <c r="G71" s="59"/>
      <c r="H71" s="63"/>
      <c r="I71" s="78">
        <v>0</v>
      </c>
      <c r="J71" s="63"/>
      <c r="K71" s="63"/>
      <c r="L71" s="63"/>
      <c r="M71" s="63"/>
      <c r="N71" s="79"/>
      <c r="O71" s="45"/>
    </row>
    <row r="72" spans="1:15" ht="23.25" x14ac:dyDescent="0.25">
      <c r="A72" s="40"/>
      <c r="B72" s="49" t="s">
        <v>30</v>
      </c>
      <c r="C72" s="47">
        <f t="shared" si="3"/>
        <v>0</v>
      </c>
      <c r="D72" s="58"/>
      <c r="E72" s="58"/>
      <c r="F72" s="58">
        <v>0</v>
      </c>
      <c r="G72" s="59"/>
      <c r="H72" s="63"/>
      <c r="I72" s="78"/>
      <c r="J72" s="63"/>
      <c r="K72" s="63"/>
      <c r="L72" s="63"/>
      <c r="M72" s="63"/>
      <c r="N72" s="79"/>
      <c r="O72" s="45"/>
    </row>
    <row r="73" spans="1:15" ht="23.25" x14ac:dyDescent="0.25">
      <c r="A73" s="40"/>
      <c r="B73" s="49" t="s">
        <v>32</v>
      </c>
      <c r="C73" s="47">
        <f t="shared" ref="C73:C121" si="32">D73+E73+F73+G73+L73+M73+H73+I73+J73+K73</f>
        <v>0</v>
      </c>
      <c r="D73" s="58"/>
      <c r="E73" s="58"/>
      <c r="F73" s="58">
        <v>0</v>
      </c>
      <c r="G73" s="59"/>
      <c r="H73" s="63"/>
      <c r="I73" s="78"/>
      <c r="J73" s="63"/>
      <c r="K73" s="63"/>
      <c r="L73" s="63"/>
      <c r="M73" s="63"/>
      <c r="N73" s="79"/>
      <c r="O73" s="45"/>
    </row>
    <row r="74" spans="1:15" ht="118.9" customHeight="1" x14ac:dyDescent="0.25">
      <c r="A74" s="40">
        <v>20</v>
      </c>
      <c r="B74" s="41" t="s">
        <v>65</v>
      </c>
      <c r="C74" s="47">
        <f t="shared" si="32"/>
        <v>0</v>
      </c>
      <c r="D74" s="80"/>
      <c r="E74" s="80"/>
      <c r="F74" s="80"/>
      <c r="G74" s="81">
        <f>G75+G76+G77+G78</f>
        <v>0</v>
      </c>
      <c r="H74" s="63"/>
      <c r="I74" s="63"/>
      <c r="J74" s="63"/>
      <c r="K74" s="63"/>
      <c r="L74" s="63"/>
      <c r="M74" s="63"/>
      <c r="N74" s="104" t="s">
        <v>57</v>
      </c>
      <c r="O74" s="45"/>
    </row>
    <row r="75" spans="1:15" ht="23.25" x14ac:dyDescent="0.25">
      <c r="A75" s="40"/>
      <c r="B75" s="61" t="s">
        <v>14</v>
      </c>
      <c r="C75" s="47">
        <f t="shared" si="32"/>
        <v>0</v>
      </c>
      <c r="D75" s="82"/>
      <c r="E75" s="82"/>
      <c r="F75" s="82"/>
      <c r="G75" s="83"/>
      <c r="H75" s="63"/>
      <c r="I75" s="63"/>
      <c r="J75" s="63"/>
      <c r="K75" s="63"/>
      <c r="L75" s="63"/>
      <c r="M75" s="63"/>
      <c r="N75" s="105"/>
      <c r="O75" s="45"/>
    </row>
    <row r="76" spans="1:15" ht="23.25" x14ac:dyDescent="0.25">
      <c r="A76" s="40"/>
      <c r="B76" s="49" t="s">
        <v>15</v>
      </c>
      <c r="C76" s="47">
        <f t="shared" si="32"/>
        <v>0</v>
      </c>
      <c r="D76" s="84"/>
      <c r="E76" s="84"/>
      <c r="F76" s="84"/>
      <c r="G76" s="83">
        <v>0</v>
      </c>
      <c r="H76" s="63"/>
      <c r="I76" s="63"/>
      <c r="J76" s="63"/>
      <c r="K76" s="63"/>
      <c r="L76" s="63"/>
      <c r="M76" s="63"/>
      <c r="N76" s="106"/>
      <c r="O76" s="45"/>
    </row>
    <row r="77" spans="1:15" ht="23.25" x14ac:dyDescent="0.25">
      <c r="A77" s="40"/>
      <c r="B77" s="49" t="s">
        <v>17</v>
      </c>
      <c r="C77" s="47">
        <f t="shared" si="32"/>
        <v>0</v>
      </c>
      <c r="D77" s="84"/>
      <c r="E77" s="84"/>
      <c r="F77" s="84"/>
      <c r="G77" s="83">
        <v>0</v>
      </c>
      <c r="H77" s="63"/>
      <c r="I77" s="63"/>
      <c r="J77" s="63"/>
      <c r="K77" s="63"/>
      <c r="L77" s="63"/>
      <c r="M77" s="63"/>
      <c r="N77" s="79"/>
      <c r="O77" s="45"/>
    </row>
    <row r="78" spans="1:15" ht="23.25" x14ac:dyDescent="0.25">
      <c r="A78" s="40"/>
      <c r="B78" s="49" t="s">
        <v>30</v>
      </c>
      <c r="C78" s="47">
        <f t="shared" si="32"/>
        <v>0</v>
      </c>
      <c r="D78" s="58"/>
      <c r="E78" s="58"/>
      <c r="F78" s="58"/>
      <c r="G78" s="59"/>
      <c r="H78" s="63"/>
      <c r="I78" s="63"/>
      <c r="J78" s="63"/>
      <c r="K78" s="63"/>
      <c r="L78" s="63"/>
      <c r="M78" s="63"/>
      <c r="N78" s="79"/>
      <c r="O78" s="45"/>
    </row>
    <row r="79" spans="1:15" ht="96.6" customHeight="1" x14ac:dyDescent="0.25">
      <c r="A79" s="40">
        <v>21</v>
      </c>
      <c r="B79" s="41" t="s">
        <v>66</v>
      </c>
      <c r="C79" s="47">
        <f t="shared" si="32"/>
        <v>20052.039999999997</v>
      </c>
      <c r="D79" s="58"/>
      <c r="E79" s="76">
        <f>E80+E81+E82</f>
        <v>19766.489999999998</v>
      </c>
      <c r="F79" s="76">
        <f>F81</f>
        <v>285.55</v>
      </c>
      <c r="G79" s="85"/>
      <c r="H79" s="63"/>
      <c r="I79" s="63"/>
      <c r="J79" s="63"/>
      <c r="K79" s="63"/>
      <c r="L79" s="63"/>
      <c r="M79" s="63"/>
      <c r="N79" s="104" t="s">
        <v>57</v>
      </c>
      <c r="O79" s="45"/>
    </row>
    <row r="80" spans="1:15" ht="23.25" x14ac:dyDescent="0.25">
      <c r="A80" s="40"/>
      <c r="B80" s="61" t="s">
        <v>14</v>
      </c>
      <c r="C80" s="47">
        <f t="shared" si="32"/>
        <v>19364.099999999999</v>
      </c>
      <c r="D80" s="58"/>
      <c r="E80" s="58">
        <f>E84+E88</f>
        <v>19364.099999999999</v>
      </c>
      <c r="F80" s="86"/>
      <c r="G80" s="87"/>
      <c r="H80" s="63"/>
      <c r="I80" s="63"/>
      <c r="J80" s="63"/>
      <c r="K80" s="63"/>
      <c r="L80" s="63"/>
      <c r="M80" s="63"/>
      <c r="N80" s="105"/>
      <c r="O80" s="45"/>
    </row>
    <row r="81" spans="1:15" ht="23.25" x14ac:dyDescent="0.25">
      <c r="A81" s="40"/>
      <c r="B81" s="49" t="s">
        <v>15</v>
      </c>
      <c r="C81" s="47">
        <f t="shared" si="32"/>
        <v>687.94</v>
      </c>
      <c r="D81" s="58"/>
      <c r="E81" s="58">
        <f>E85+E89</f>
        <v>402.39</v>
      </c>
      <c r="F81" s="86">
        <v>285.55</v>
      </c>
      <c r="G81" s="87"/>
      <c r="H81" s="63"/>
      <c r="I81" s="63"/>
      <c r="J81" s="63"/>
      <c r="K81" s="63"/>
      <c r="L81" s="63"/>
      <c r="M81" s="63"/>
      <c r="N81" s="106"/>
      <c r="O81" s="45"/>
    </row>
    <row r="82" spans="1:15" ht="23.25" x14ac:dyDescent="0.25">
      <c r="A82" s="40"/>
      <c r="B82" s="49" t="s">
        <v>17</v>
      </c>
      <c r="C82" s="47">
        <f t="shared" si="32"/>
        <v>0</v>
      </c>
      <c r="D82" s="58"/>
      <c r="E82" s="58">
        <v>0</v>
      </c>
      <c r="F82" s="86"/>
      <c r="G82" s="87"/>
      <c r="H82" s="63"/>
      <c r="I82" s="63"/>
      <c r="J82" s="63"/>
      <c r="K82" s="63"/>
      <c r="L82" s="63"/>
      <c r="M82" s="63"/>
      <c r="N82" s="79"/>
      <c r="O82" s="45"/>
    </row>
    <row r="83" spans="1:15" ht="123.6" customHeight="1" x14ac:dyDescent="0.25">
      <c r="A83" s="40"/>
      <c r="B83" s="41" t="s">
        <v>67</v>
      </c>
      <c r="C83" s="47">
        <f t="shared" si="32"/>
        <v>19480.989999999998</v>
      </c>
      <c r="D83" s="58"/>
      <c r="E83" s="58">
        <f>E84+E85+E86</f>
        <v>19480.989999999998</v>
      </c>
      <c r="F83" s="86"/>
      <c r="G83" s="87"/>
      <c r="H83" s="63"/>
      <c r="I83" s="63"/>
      <c r="J83" s="63"/>
      <c r="K83" s="63"/>
      <c r="L83" s="63"/>
      <c r="M83" s="63"/>
      <c r="N83" s="79"/>
      <c r="O83" s="45"/>
    </row>
    <row r="84" spans="1:15" ht="23.25" x14ac:dyDescent="0.25">
      <c r="A84" s="40"/>
      <c r="B84" s="61" t="s">
        <v>14</v>
      </c>
      <c r="C84" s="47">
        <f t="shared" si="32"/>
        <v>19364.099999999999</v>
      </c>
      <c r="D84" s="58"/>
      <c r="E84" s="58">
        <v>19364.099999999999</v>
      </c>
      <c r="F84" s="86"/>
      <c r="G84" s="87"/>
      <c r="H84" s="63"/>
      <c r="I84" s="63"/>
      <c r="J84" s="63"/>
      <c r="K84" s="63"/>
      <c r="L84" s="63"/>
      <c r="M84" s="63"/>
      <c r="N84" s="79"/>
      <c r="O84" s="45"/>
    </row>
    <row r="85" spans="1:15" ht="23.25" x14ac:dyDescent="0.25">
      <c r="A85" s="40"/>
      <c r="B85" s="49" t="s">
        <v>15</v>
      </c>
      <c r="C85" s="47">
        <f t="shared" si="32"/>
        <v>116.89</v>
      </c>
      <c r="D85" s="58"/>
      <c r="E85" s="58">
        <v>116.89</v>
      </c>
      <c r="F85" s="86"/>
      <c r="G85" s="87"/>
      <c r="H85" s="63"/>
      <c r="I85" s="63"/>
      <c r="J85" s="63"/>
      <c r="K85" s="63"/>
      <c r="L85" s="63"/>
      <c r="M85" s="63"/>
      <c r="N85" s="79"/>
      <c r="O85" s="45"/>
    </row>
    <row r="86" spans="1:15" ht="23.25" x14ac:dyDescent="0.25">
      <c r="A86" s="40"/>
      <c r="B86" s="49" t="s">
        <v>17</v>
      </c>
      <c r="C86" s="47">
        <f t="shared" si="32"/>
        <v>0</v>
      </c>
      <c r="D86" s="58"/>
      <c r="E86" s="58">
        <v>0</v>
      </c>
      <c r="F86" s="86"/>
      <c r="G86" s="87"/>
      <c r="H86" s="63"/>
      <c r="I86" s="63"/>
      <c r="J86" s="63"/>
      <c r="K86" s="63"/>
      <c r="L86" s="63"/>
      <c r="M86" s="63"/>
      <c r="N86" s="79"/>
      <c r="O86" s="45"/>
    </row>
    <row r="87" spans="1:15" ht="115.5" x14ac:dyDescent="0.25">
      <c r="A87" s="40"/>
      <c r="B87" s="41" t="s">
        <v>68</v>
      </c>
      <c r="C87" s="47">
        <f t="shared" si="32"/>
        <v>571.04999999999995</v>
      </c>
      <c r="D87" s="58"/>
      <c r="E87" s="58">
        <f>E88+E89+E90</f>
        <v>285.5</v>
      </c>
      <c r="F87" s="86">
        <f>F89</f>
        <v>285.55</v>
      </c>
      <c r="G87" s="87"/>
      <c r="H87" s="63"/>
      <c r="I87" s="63"/>
      <c r="J87" s="63"/>
      <c r="K87" s="63"/>
      <c r="L87" s="63"/>
      <c r="M87" s="63"/>
      <c r="N87" s="79"/>
      <c r="O87" s="45"/>
    </row>
    <row r="88" spans="1:15" ht="23.25" x14ac:dyDescent="0.25">
      <c r="A88" s="40"/>
      <c r="B88" s="61" t="s">
        <v>14</v>
      </c>
      <c r="C88" s="47">
        <f t="shared" si="32"/>
        <v>0</v>
      </c>
      <c r="D88" s="58"/>
      <c r="E88" s="58">
        <v>0</v>
      </c>
      <c r="F88" s="86"/>
      <c r="G88" s="87"/>
      <c r="H88" s="63"/>
      <c r="I88" s="63"/>
      <c r="J88" s="63"/>
      <c r="K88" s="63"/>
      <c r="L88" s="63"/>
      <c r="M88" s="63"/>
      <c r="N88" s="79"/>
      <c r="O88" s="45"/>
    </row>
    <row r="89" spans="1:15" ht="23.25" x14ac:dyDescent="0.25">
      <c r="A89" s="40"/>
      <c r="B89" s="49" t="s">
        <v>15</v>
      </c>
      <c r="C89" s="47">
        <f t="shared" si="32"/>
        <v>571.04999999999995</v>
      </c>
      <c r="D89" s="58"/>
      <c r="E89" s="58">
        <v>285.5</v>
      </c>
      <c r="F89" s="86">
        <v>285.55</v>
      </c>
      <c r="G89" s="87"/>
      <c r="H89" s="63"/>
      <c r="I89" s="63"/>
      <c r="J89" s="63"/>
      <c r="K89" s="63"/>
      <c r="L89" s="63"/>
      <c r="M89" s="63"/>
      <c r="N89" s="79"/>
      <c r="O89" s="45"/>
    </row>
    <row r="90" spans="1:15" ht="23.25" x14ac:dyDescent="0.25">
      <c r="A90" s="40"/>
      <c r="B90" s="49" t="s">
        <v>17</v>
      </c>
      <c r="C90" s="47">
        <f t="shared" si="32"/>
        <v>0</v>
      </c>
      <c r="D90" s="58"/>
      <c r="E90" s="58">
        <v>0</v>
      </c>
      <c r="F90" s="86"/>
      <c r="G90" s="87"/>
      <c r="H90" s="63"/>
      <c r="I90" s="63"/>
      <c r="J90" s="63"/>
      <c r="K90" s="63"/>
      <c r="L90" s="63"/>
      <c r="M90" s="63"/>
      <c r="N90" s="79"/>
      <c r="O90" s="45"/>
    </row>
    <row r="91" spans="1:15" ht="101.45" customHeight="1" x14ac:dyDescent="0.25">
      <c r="A91" s="40">
        <v>22</v>
      </c>
      <c r="B91" s="41" t="s">
        <v>69</v>
      </c>
      <c r="C91" s="47">
        <f t="shared" si="32"/>
        <v>0</v>
      </c>
      <c r="D91" s="84"/>
      <c r="E91" s="84"/>
      <c r="F91" s="88"/>
      <c r="G91" s="89">
        <f>G92+G93+G94</f>
        <v>0</v>
      </c>
      <c r="H91" s="59"/>
      <c r="I91" s="59"/>
      <c r="J91" s="59"/>
      <c r="K91" s="63"/>
      <c r="L91" s="63"/>
      <c r="M91" s="63"/>
      <c r="N91" s="104" t="s">
        <v>57</v>
      </c>
      <c r="O91" s="45"/>
    </row>
    <row r="92" spans="1:15" ht="23.25" x14ac:dyDescent="0.25">
      <c r="A92" s="40"/>
      <c r="B92" s="61" t="s">
        <v>14</v>
      </c>
      <c r="C92" s="47">
        <f t="shared" si="32"/>
        <v>0</v>
      </c>
      <c r="D92" s="84"/>
      <c r="E92" s="84"/>
      <c r="F92" s="88"/>
      <c r="G92" s="90">
        <v>0</v>
      </c>
      <c r="H92" s="59"/>
      <c r="I92" s="59"/>
      <c r="J92" s="59"/>
      <c r="K92" s="63"/>
      <c r="L92" s="63"/>
      <c r="M92" s="63"/>
      <c r="N92" s="105"/>
      <c r="O92" s="45"/>
    </row>
    <row r="93" spans="1:15" ht="23.25" x14ac:dyDescent="0.25">
      <c r="A93" s="40"/>
      <c r="B93" s="49" t="s">
        <v>15</v>
      </c>
      <c r="C93" s="47">
        <f t="shared" si="32"/>
        <v>0</v>
      </c>
      <c r="D93" s="84"/>
      <c r="E93" s="84"/>
      <c r="F93" s="88"/>
      <c r="G93" s="90">
        <v>0</v>
      </c>
      <c r="H93" s="59"/>
      <c r="I93" s="59"/>
      <c r="J93" s="59"/>
      <c r="K93" s="63"/>
      <c r="L93" s="63"/>
      <c r="M93" s="63"/>
      <c r="N93" s="106"/>
      <c r="O93" s="45"/>
    </row>
    <row r="94" spans="1:15" ht="23.25" x14ac:dyDescent="0.25">
      <c r="A94" s="40"/>
      <c r="B94" s="49" t="s">
        <v>17</v>
      </c>
      <c r="C94" s="47">
        <f t="shared" si="32"/>
        <v>0</v>
      </c>
      <c r="D94" s="84"/>
      <c r="E94" s="84"/>
      <c r="F94" s="88"/>
      <c r="G94" s="90"/>
      <c r="H94" s="59"/>
      <c r="I94" s="59"/>
      <c r="J94" s="59"/>
      <c r="K94" s="63"/>
      <c r="L94" s="63"/>
      <c r="M94" s="63"/>
      <c r="N94" s="79"/>
      <c r="O94" s="45"/>
    </row>
    <row r="95" spans="1:15" ht="153" customHeight="1" x14ac:dyDescent="0.25">
      <c r="A95" s="40">
        <v>23</v>
      </c>
      <c r="B95" s="41" t="s">
        <v>70</v>
      </c>
      <c r="C95" s="47">
        <f t="shared" si="32"/>
        <v>0</v>
      </c>
      <c r="D95" s="58"/>
      <c r="E95" s="58"/>
      <c r="F95" s="91"/>
      <c r="G95" s="59"/>
      <c r="H95" s="85">
        <v>0</v>
      </c>
      <c r="I95" s="85">
        <v>0</v>
      </c>
      <c r="J95" s="92">
        <v>0</v>
      </c>
      <c r="K95" s="63"/>
      <c r="L95" s="63"/>
      <c r="M95" s="63"/>
      <c r="N95" s="104" t="s">
        <v>57</v>
      </c>
      <c r="O95" s="45"/>
    </row>
    <row r="96" spans="1:15" ht="23.25" x14ac:dyDescent="0.25">
      <c r="A96" s="40"/>
      <c r="B96" s="61" t="s">
        <v>14</v>
      </c>
      <c r="C96" s="47">
        <f t="shared" si="32"/>
        <v>0</v>
      </c>
      <c r="D96" s="58"/>
      <c r="E96" s="58"/>
      <c r="F96" s="86"/>
      <c r="G96" s="59"/>
      <c r="H96" s="87">
        <v>0</v>
      </c>
      <c r="I96" s="87">
        <v>0</v>
      </c>
      <c r="J96" s="87">
        <v>0</v>
      </c>
      <c r="K96" s="63"/>
      <c r="L96" s="63"/>
      <c r="M96" s="63"/>
      <c r="N96" s="105"/>
      <c r="O96" s="45"/>
    </row>
    <row r="97" spans="1:15" ht="23.25" x14ac:dyDescent="0.25">
      <c r="A97" s="40"/>
      <c r="B97" s="49" t="s">
        <v>15</v>
      </c>
      <c r="C97" s="47">
        <f t="shared" si="32"/>
        <v>0</v>
      </c>
      <c r="D97" s="58"/>
      <c r="E97" s="58"/>
      <c r="F97" s="86"/>
      <c r="G97" s="59"/>
      <c r="H97" s="87">
        <v>0</v>
      </c>
      <c r="I97" s="87">
        <v>0</v>
      </c>
      <c r="J97" s="87">
        <v>0</v>
      </c>
      <c r="K97" s="63"/>
      <c r="L97" s="63"/>
      <c r="M97" s="63"/>
      <c r="N97" s="106"/>
      <c r="O97" s="45"/>
    </row>
    <row r="98" spans="1:15" ht="23.25" x14ac:dyDescent="0.25">
      <c r="A98" s="40"/>
      <c r="B98" s="49" t="s">
        <v>17</v>
      </c>
      <c r="C98" s="47">
        <f t="shared" si="32"/>
        <v>0</v>
      </c>
      <c r="D98" s="58"/>
      <c r="E98" s="58"/>
      <c r="F98" s="86"/>
      <c r="G98" s="59"/>
      <c r="H98" s="87">
        <v>0</v>
      </c>
      <c r="I98" s="87">
        <v>0</v>
      </c>
      <c r="J98" s="87">
        <v>0</v>
      </c>
      <c r="K98" s="63"/>
      <c r="L98" s="63"/>
      <c r="M98" s="63"/>
      <c r="N98" s="79"/>
      <c r="O98" s="45"/>
    </row>
    <row r="99" spans="1:15" ht="100.15" customHeight="1" x14ac:dyDescent="0.25">
      <c r="A99" s="40">
        <v>24</v>
      </c>
      <c r="B99" s="41" t="s">
        <v>71</v>
      </c>
      <c r="C99" s="47">
        <f t="shared" si="32"/>
        <v>0</v>
      </c>
      <c r="D99" s="58"/>
      <c r="E99" s="58"/>
      <c r="F99" s="91"/>
      <c r="G99" s="59"/>
      <c r="H99" s="92">
        <f>H100+H101+H102</f>
        <v>0</v>
      </c>
      <c r="I99" s="63"/>
      <c r="J99" s="63"/>
      <c r="K99" s="63"/>
      <c r="L99" s="63"/>
      <c r="M99" s="63"/>
      <c r="N99" s="104" t="s">
        <v>57</v>
      </c>
      <c r="O99" s="45"/>
    </row>
    <row r="100" spans="1:15" ht="23.25" x14ac:dyDescent="0.25">
      <c r="A100" s="40"/>
      <c r="B100" s="61" t="s">
        <v>14</v>
      </c>
      <c r="C100" s="47">
        <f t="shared" si="32"/>
        <v>0</v>
      </c>
      <c r="D100" s="58"/>
      <c r="E100" s="58"/>
      <c r="F100" s="86"/>
      <c r="G100" s="59"/>
      <c r="H100" s="87">
        <v>0</v>
      </c>
      <c r="I100" s="63"/>
      <c r="J100" s="63"/>
      <c r="K100" s="63"/>
      <c r="L100" s="63"/>
      <c r="M100" s="63"/>
      <c r="N100" s="105"/>
      <c r="O100" s="45"/>
    </row>
    <row r="101" spans="1:15" ht="23.25" x14ac:dyDescent="0.25">
      <c r="A101" s="40"/>
      <c r="B101" s="49" t="s">
        <v>15</v>
      </c>
      <c r="C101" s="47">
        <f t="shared" si="32"/>
        <v>0</v>
      </c>
      <c r="D101" s="58"/>
      <c r="E101" s="58"/>
      <c r="F101" s="86"/>
      <c r="G101" s="59"/>
      <c r="H101" s="87">
        <v>0</v>
      </c>
      <c r="I101" s="63"/>
      <c r="J101" s="63"/>
      <c r="K101" s="63"/>
      <c r="L101" s="63"/>
      <c r="M101" s="63"/>
      <c r="N101" s="106"/>
      <c r="O101" s="45"/>
    </row>
    <row r="102" spans="1:15" ht="23.25" x14ac:dyDescent="0.25">
      <c r="A102" s="40"/>
      <c r="B102" s="49" t="s">
        <v>17</v>
      </c>
      <c r="C102" s="47">
        <f t="shared" si="32"/>
        <v>0</v>
      </c>
      <c r="D102" s="58"/>
      <c r="E102" s="58"/>
      <c r="F102" s="86"/>
      <c r="G102" s="59"/>
      <c r="H102" s="87">
        <v>0</v>
      </c>
      <c r="I102" s="63"/>
      <c r="J102" s="63"/>
      <c r="K102" s="63"/>
      <c r="L102" s="63"/>
      <c r="M102" s="63"/>
      <c r="N102" s="79"/>
      <c r="O102" s="45"/>
    </row>
    <row r="103" spans="1:15" ht="123" customHeight="1" x14ac:dyDescent="0.25">
      <c r="A103" s="40">
        <v>25</v>
      </c>
      <c r="B103" s="41" t="s">
        <v>72</v>
      </c>
      <c r="C103" s="47">
        <f t="shared" si="32"/>
        <v>11203.3</v>
      </c>
      <c r="D103" s="80"/>
      <c r="E103" s="80"/>
      <c r="F103" s="80"/>
      <c r="G103" s="83"/>
      <c r="H103" s="85">
        <f>H104+H105+H106</f>
        <v>11203.3</v>
      </c>
      <c r="I103" s="92">
        <v>0</v>
      </c>
      <c r="J103" s="85">
        <v>0</v>
      </c>
      <c r="K103" s="93"/>
      <c r="L103" s="93"/>
      <c r="M103" s="93"/>
      <c r="N103" s="104" t="s">
        <v>57</v>
      </c>
      <c r="O103" s="45"/>
    </row>
    <row r="104" spans="1:15" ht="23.25" x14ac:dyDescent="0.25">
      <c r="A104" s="40"/>
      <c r="B104" s="61" t="s">
        <v>14</v>
      </c>
      <c r="C104" s="47">
        <f t="shared" si="32"/>
        <v>10874.9</v>
      </c>
      <c r="D104" s="80"/>
      <c r="E104" s="80"/>
      <c r="F104" s="80"/>
      <c r="G104" s="83"/>
      <c r="H104" s="87">
        <f>10874.9</f>
        <v>10874.9</v>
      </c>
      <c r="I104" s="87">
        <v>0</v>
      </c>
      <c r="J104" s="87">
        <v>0</v>
      </c>
      <c r="K104" s="93"/>
      <c r="L104" s="93"/>
      <c r="M104" s="93"/>
      <c r="N104" s="105"/>
      <c r="O104" s="45"/>
    </row>
    <row r="105" spans="1:15" ht="23.25" x14ac:dyDescent="0.25">
      <c r="A105" s="40"/>
      <c r="B105" s="49" t="s">
        <v>15</v>
      </c>
      <c r="C105" s="47">
        <f t="shared" si="32"/>
        <v>328.4</v>
      </c>
      <c r="D105" s="80"/>
      <c r="E105" s="80"/>
      <c r="F105" s="80"/>
      <c r="G105" s="83"/>
      <c r="H105" s="102">
        <f>112.62+31+184.78</f>
        <v>328.4</v>
      </c>
      <c r="I105" s="87">
        <v>0</v>
      </c>
      <c r="J105" s="87">
        <v>0</v>
      </c>
      <c r="K105" s="93"/>
      <c r="L105" s="93"/>
      <c r="M105" s="93"/>
      <c r="N105" s="106"/>
      <c r="O105" s="45"/>
    </row>
    <row r="106" spans="1:15" ht="23.25" x14ac:dyDescent="0.25">
      <c r="A106" s="40"/>
      <c r="B106" s="49" t="s">
        <v>17</v>
      </c>
      <c r="C106" s="47">
        <f t="shared" si="32"/>
        <v>0</v>
      </c>
      <c r="D106" s="80"/>
      <c r="E106" s="80"/>
      <c r="F106" s="80"/>
      <c r="G106" s="83"/>
      <c r="H106" s="87">
        <v>0</v>
      </c>
      <c r="I106" s="87">
        <v>0</v>
      </c>
      <c r="J106" s="87">
        <v>0</v>
      </c>
      <c r="K106" s="93"/>
      <c r="L106" s="93"/>
      <c r="M106" s="93"/>
      <c r="N106" s="94"/>
      <c r="O106" s="45"/>
    </row>
    <row r="107" spans="1:15" ht="145.15" customHeight="1" x14ac:dyDescent="0.25">
      <c r="A107" s="40">
        <v>26</v>
      </c>
      <c r="B107" s="41" t="s">
        <v>73</v>
      </c>
      <c r="C107" s="47">
        <f t="shared" si="32"/>
        <v>500</v>
      </c>
      <c r="D107" s="47">
        <f t="shared" ref="D107:K107" si="33">D109</f>
        <v>0</v>
      </c>
      <c r="E107" s="47">
        <f t="shared" si="33"/>
        <v>0</v>
      </c>
      <c r="F107" s="47">
        <f t="shared" si="33"/>
        <v>0</v>
      </c>
      <c r="G107" s="47">
        <f t="shared" si="33"/>
        <v>0</v>
      </c>
      <c r="H107" s="47">
        <f>H109</f>
        <v>0</v>
      </c>
      <c r="I107" s="83"/>
      <c r="J107" s="83">
        <f>J108+J109+J110</f>
        <v>500</v>
      </c>
      <c r="K107" s="47">
        <f t="shared" si="33"/>
        <v>0</v>
      </c>
      <c r="L107" s="47">
        <f t="shared" ref="L107:M107" si="34">L109</f>
        <v>0</v>
      </c>
      <c r="M107" s="47">
        <f t="shared" si="34"/>
        <v>0</v>
      </c>
      <c r="N107" s="104" t="s">
        <v>57</v>
      </c>
      <c r="O107" s="45"/>
    </row>
    <row r="108" spans="1:15" ht="23.25" x14ac:dyDescent="0.25">
      <c r="A108" s="95"/>
      <c r="B108" s="61" t="s">
        <v>14</v>
      </c>
      <c r="C108" s="47">
        <f t="shared" si="32"/>
        <v>0</v>
      </c>
      <c r="D108" s="80"/>
      <c r="E108" s="80"/>
      <c r="F108" s="80"/>
      <c r="G108" s="83"/>
      <c r="H108" s="87">
        <v>0</v>
      </c>
      <c r="I108" s="83"/>
      <c r="J108" s="83"/>
      <c r="K108" s="93"/>
      <c r="L108" s="93"/>
      <c r="M108" s="93"/>
      <c r="N108" s="105"/>
      <c r="O108" s="30"/>
    </row>
    <row r="109" spans="1:15" ht="23.25" x14ac:dyDescent="0.25">
      <c r="A109" s="84"/>
      <c r="B109" s="61" t="s">
        <v>15</v>
      </c>
      <c r="C109" s="47">
        <f t="shared" si="32"/>
        <v>500</v>
      </c>
      <c r="D109" s="80"/>
      <c r="E109" s="80"/>
      <c r="F109" s="80"/>
      <c r="G109" s="83"/>
      <c r="H109" s="87">
        <f>727.38-150-30-1-140-406.38</f>
        <v>0</v>
      </c>
      <c r="I109" s="83"/>
      <c r="J109" s="83">
        <v>500</v>
      </c>
      <c r="K109" s="93"/>
      <c r="L109" s="93"/>
      <c r="M109" s="93"/>
      <c r="N109" s="106"/>
      <c r="O109" s="30"/>
    </row>
    <row r="110" spans="1:15" ht="23.25" x14ac:dyDescent="0.25">
      <c r="A110" s="84"/>
      <c r="B110" s="61" t="s">
        <v>17</v>
      </c>
      <c r="C110" s="47">
        <f t="shared" si="32"/>
        <v>0</v>
      </c>
      <c r="D110" s="80"/>
      <c r="E110" s="80"/>
      <c r="F110" s="80"/>
      <c r="G110" s="83"/>
      <c r="H110" s="87">
        <v>0</v>
      </c>
      <c r="I110" s="83"/>
      <c r="J110" s="83"/>
      <c r="K110" s="93"/>
      <c r="L110" s="93"/>
      <c r="M110" s="93"/>
      <c r="N110" s="94"/>
      <c r="O110" s="30"/>
    </row>
    <row r="111" spans="1:15" ht="115.15" customHeight="1" x14ac:dyDescent="0.25">
      <c r="A111" s="96">
        <v>27</v>
      </c>
      <c r="B111" s="41" t="s">
        <v>74</v>
      </c>
      <c r="C111" s="47">
        <f t="shared" si="32"/>
        <v>0</v>
      </c>
      <c r="D111" s="84"/>
      <c r="E111" s="84"/>
      <c r="F111" s="88"/>
      <c r="G111" s="90">
        <v>0</v>
      </c>
      <c r="H111" s="90"/>
      <c r="I111" s="89">
        <v>0</v>
      </c>
      <c r="J111" s="90"/>
      <c r="K111" s="97"/>
      <c r="L111" s="97"/>
      <c r="M111" s="97"/>
      <c r="N111" s="104" t="s">
        <v>57</v>
      </c>
      <c r="O111" s="30"/>
    </row>
    <row r="112" spans="1:15" ht="23.25" x14ac:dyDescent="0.25">
      <c r="A112" s="84"/>
      <c r="B112" s="61" t="s">
        <v>14</v>
      </c>
      <c r="C112" s="47">
        <f t="shared" si="32"/>
        <v>0</v>
      </c>
      <c r="D112" s="84"/>
      <c r="E112" s="84"/>
      <c r="F112" s="88"/>
      <c r="G112" s="90">
        <v>0</v>
      </c>
      <c r="H112" s="90"/>
      <c r="I112" s="90"/>
      <c r="J112" s="90"/>
      <c r="K112" s="97"/>
      <c r="L112" s="97"/>
      <c r="M112" s="97"/>
      <c r="N112" s="105"/>
      <c r="O112" s="30"/>
    </row>
    <row r="113" spans="1:15" ht="23.25" x14ac:dyDescent="0.25">
      <c r="A113" s="84"/>
      <c r="B113" s="61" t="s">
        <v>15</v>
      </c>
      <c r="C113" s="47">
        <f t="shared" si="32"/>
        <v>0</v>
      </c>
      <c r="D113" s="84"/>
      <c r="E113" s="84"/>
      <c r="F113" s="88"/>
      <c r="G113" s="90">
        <v>0</v>
      </c>
      <c r="H113" s="90"/>
      <c r="I113" s="90"/>
      <c r="J113" s="90"/>
      <c r="K113" s="97"/>
      <c r="L113" s="97"/>
      <c r="M113" s="97"/>
      <c r="N113" s="106"/>
      <c r="O113" s="30"/>
    </row>
    <row r="114" spans="1:15" ht="23.25" x14ac:dyDescent="0.25">
      <c r="A114" s="84"/>
      <c r="B114" s="61" t="s">
        <v>17</v>
      </c>
      <c r="C114" s="47">
        <f t="shared" si="32"/>
        <v>0</v>
      </c>
      <c r="D114" s="84"/>
      <c r="E114" s="84"/>
      <c r="F114" s="88"/>
      <c r="G114" s="90">
        <v>0</v>
      </c>
      <c r="H114" s="90"/>
      <c r="I114" s="90"/>
      <c r="J114" s="90"/>
      <c r="K114" s="97"/>
      <c r="L114" s="97"/>
      <c r="M114" s="97"/>
      <c r="N114" s="94"/>
      <c r="O114" s="30"/>
    </row>
    <row r="115" spans="1:15" ht="114.6" customHeight="1" x14ac:dyDescent="0.25">
      <c r="A115" s="96">
        <v>28</v>
      </c>
      <c r="B115" s="41" t="s">
        <v>75</v>
      </c>
      <c r="C115" s="47">
        <f t="shared" si="32"/>
        <v>0</v>
      </c>
      <c r="D115" s="88"/>
      <c r="E115" s="88"/>
      <c r="F115" s="88"/>
      <c r="G115" s="90"/>
      <c r="H115" s="85"/>
      <c r="I115" s="85">
        <v>0</v>
      </c>
      <c r="J115" s="92">
        <v>0</v>
      </c>
      <c r="K115" s="90"/>
      <c r="L115" s="90"/>
      <c r="M115" s="90"/>
      <c r="N115" s="104" t="s">
        <v>57</v>
      </c>
      <c r="O115" s="30"/>
    </row>
    <row r="116" spans="1:15" ht="23.25" x14ac:dyDescent="0.25">
      <c r="A116" s="96"/>
      <c r="B116" s="61" t="s">
        <v>14</v>
      </c>
      <c r="C116" s="47">
        <f t="shared" si="32"/>
        <v>0</v>
      </c>
      <c r="D116" s="88"/>
      <c r="E116" s="88"/>
      <c r="F116" s="88"/>
      <c r="G116" s="90"/>
      <c r="H116" s="87"/>
      <c r="I116" s="87">
        <v>0</v>
      </c>
      <c r="J116" s="87">
        <v>0</v>
      </c>
      <c r="K116" s="90"/>
      <c r="L116" s="90"/>
      <c r="M116" s="90"/>
      <c r="N116" s="105"/>
      <c r="O116" s="30"/>
    </row>
    <row r="117" spans="1:15" ht="23.25" x14ac:dyDescent="0.25">
      <c r="A117" s="96"/>
      <c r="B117" s="61" t="s">
        <v>15</v>
      </c>
      <c r="C117" s="47">
        <f t="shared" si="32"/>
        <v>0</v>
      </c>
      <c r="D117" s="88"/>
      <c r="E117" s="88"/>
      <c r="F117" s="88"/>
      <c r="G117" s="90"/>
      <c r="H117" s="87"/>
      <c r="I117" s="87">
        <v>0</v>
      </c>
      <c r="J117" s="87">
        <v>0</v>
      </c>
      <c r="K117" s="90"/>
      <c r="L117" s="90"/>
      <c r="M117" s="90"/>
      <c r="N117" s="105"/>
      <c r="O117" s="30"/>
    </row>
    <row r="118" spans="1:15" ht="23.25" x14ac:dyDescent="0.25">
      <c r="A118" s="96"/>
      <c r="B118" s="61" t="s">
        <v>17</v>
      </c>
      <c r="C118" s="47">
        <f t="shared" si="32"/>
        <v>0</v>
      </c>
      <c r="D118" s="88"/>
      <c r="E118" s="88"/>
      <c r="F118" s="88"/>
      <c r="G118" s="90"/>
      <c r="H118" s="87"/>
      <c r="I118" s="87">
        <v>0</v>
      </c>
      <c r="J118" s="87">
        <v>0</v>
      </c>
      <c r="K118" s="90"/>
      <c r="L118" s="90"/>
      <c r="M118" s="90"/>
      <c r="N118" s="106"/>
      <c r="O118" s="30"/>
    </row>
    <row r="119" spans="1:15" s="28" customFormat="1" ht="68.45" customHeight="1" x14ac:dyDescent="0.25">
      <c r="A119" s="98">
        <v>29</v>
      </c>
      <c r="B119" s="51" t="s">
        <v>16</v>
      </c>
      <c r="C119" s="42">
        <f t="shared" si="32"/>
        <v>685</v>
      </c>
      <c r="D119" s="99">
        <v>685</v>
      </c>
      <c r="E119" s="97"/>
      <c r="F119" s="97"/>
      <c r="G119" s="97"/>
      <c r="H119" s="97"/>
      <c r="I119" s="97"/>
      <c r="J119" s="97"/>
      <c r="K119" s="97"/>
      <c r="L119" s="97"/>
      <c r="M119" s="97"/>
      <c r="N119" s="104" t="s">
        <v>57</v>
      </c>
      <c r="O119" s="100"/>
    </row>
    <row r="120" spans="1:15" ht="23.25" x14ac:dyDescent="0.25">
      <c r="A120" s="84"/>
      <c r="B120" s="61" t="s">
        <v>14</v>
      </c>
      <c r="C120" s="47">
        <f t="shared" si="32"/>
        <v>685</v>
      </c>
      <c r="D120" s="101">
        <v>685</v>
      </c>
      <c r="E120" s="84"/>
      <c r="F120" s="84"/>
      <c r="G120" s="97"/>
      <c r="H120" s="97"/>
      <c r="I120" s="97"/>
      <c r="J120" s="97"/>
      <c r="K120" s="97"/>
      <c r="L120" s="97"/>
      <c r="M120" s="97"/>
      <c r="N120" s="105"/>
      <c r="O120" s="30"/>
    </row>
    <row r="121" spans="1:15" ht="23.25" x14ac:dyDescent="0.25">
      <c r="A121" s="84"/>
      <c r="B121" s="61" t="s">
        <v>15</v>
      </c>
      <c r="C121" s="47">
        <f t="shared" si="32"/>
        <v>0</v>
      </c>
      <c r="D121" s="101">
        <v>0</v>
      </c>
      <c r="E121" s="84"/>
      <c r="F121" s="84"/>
      <c r="G121" s="97"/>
      <c r="H121" s="97"/>
      <c r="I121" s="97"/>
      <c r="J121" s="97"/>
      <c r="K121" s="97"/>
      <c r="L121" s="97"/>
      <c r="M121" s="97"/>
      <c r="N121" s="106"/>
      <c r="O121" s="30"/>
    </row>
    <row r="122" spans="1:15" s="28" customFormat="1" ht="68.45" customHeight="1" x14ac:dyDescent="0.25">
      <c r="A122" s="98">
        <v>30</v>
      </c>
      <c r="B122" s="51" t="s">
        <v>77</v>
      </c>
      <c r="C122" s="42">
        <f t="shared" ref="C122:C128" si="35">D122+E122+F122+G122+L122+M122+H122+I122+J122+K122</f>
        <v>0</v>
      </c>
      <c r="D122" s="99">
        <v>0</v>
      </c>
      <c r="E122" s="97"/>
      <c r="F122" s="97"/>
      <c r="G122" s="97"/>
      <c r="H122" s="97"/>
      <c r="I122" s="97"/>
      <c r="J122" s="97"/>
      <c r="K122" s="97"/>
      <c r="L122" s="97"/>
      <c r="M122" s="97"/>
      <c r="N122" s="104" t="s">
        <v>57</v>
      </c>
      <c r="O122" s="100"/>
    </row>
    <row r="123" spans="1:15" ht="23.25" x14ac:dyDescent="0.25">
      <c r="A123" s="84"/>
      <c r="B123" s="61" t="s">
        <v>14</v>
      </c>
      <c r="C123" s="47">
        <f t="shared" si="35"/>
        <v>0</v>
      </c>
      <c r="D123" s="101">
        <v>0</v>
      </c>
      <c r="E123" s="84"/>
      <c r="F123" s="84"/>
      <c r="G123" s="97"/>
      <c r="H123" s="97"/>
      <c r="I123" s="97"/>
      <c r="J123" s="97"/>
      <c r="K123" s="97"/>
      <c r="L123" s="97"/>
      <c r="M123" s="97"/>
      <c r="N123" s="105"/>
      <c r="O123" s="30"/>
    </row>
    <row r="124" spans="1:15" ht="23.25" x14ac:dyDescent="0.25">
      <c r="A124" s="84"/>
      <c r="B124" s="61" t="s">
        <v>15</v>
      </c>
      <c r="C124" s="47">
        <f t="shared" si="35"/>
        <v>0</v>
      </c>
      <c r="D124" s="101">
        <v>0</v>
      </c>
      <c r="E124" s="84"/>
      <c r="F124" s="84"/>
      <c r="G124" s="97"/>
      <c r="H124" s="97"/>
      <c r="I124" s="97"/>
      <c r="J124" s="97"/>
      <c r="K124" s="97"/>
      <c r="L124" s="97"/>
      <c r="M124" s="97"/>
      <c r="N124" s="106"/>
      <c r="O124" s="30"/>
    </row>
    <row r="125" spans="1:15" ht="114.6" customHeight="1" x14ac:dyDescent="0.25">
      <c r="A125" s="96">
        <v>28</v>
      </c>
      <c r="B125" s="103" t="s">
        <v>78</v>
      </c>
      <c r="C125" s="47">
        <f t="shared" si="35"/>
        <v>0</v>
      </c>
      <c r="D125" s="88"/>
      <c r="E125" s="88"/>
      <c r="F125" s="88"/>
      <c r="G125" s="90"/>
      <c r="H125" s="85"/>
      <c r="I125" s="85">
        <v>0</v>
      </c>
      <c r="J125" s="92">
        <v>0</v>
      </c>
      <c r="K125" s="90"/>
      <c r="L125" s="90"/>
      <c r="M125" s="90"/>
      <c r="N125" s="104" t="s">
        <v>57</v>
      </c>
      <c r="O125" s="30"/>
    </row>
    <row r="126" spans="1:15" ht="23.25" x14ac:dyDescent="0.25">
      <c r="A126" s="96"/>
      <c r="B126" s="61" t="s">
        <v>14</v>
      </c>
      <c r="C126" s="47">
        <f t="shared" si="35"/>
        <v>0</v>
      </c>
      <c r="D126" s="88"/>
      <c r="E126" s="88"/>
      <c r="F126" s="88"/>
      <c r="G126" s="90"/>
      <c r="H126" s="87"/>
      <c r="I126" s="87">
        <v>0</v>
      </c>
      <c r="J126" s="87">
        <v>0</v>
      </c>
      <c r="K126" s="90"/>
      <c r="L126" s="90"/>
      <c r="M126" s="90"/>
      <c r="N126" s="105"/>
      <c r="O126" s="30"/>
    </row>
    <row r="127" spans="1:15" ht="23.25" x14ac:dyDescent="0.25">
      <c r="A127" s="96"/>
      <c r="B127" s="61" t="s">
        <v>15</v>
      </c>
      <c r="C127" s="47">
        <f t="shared" si="35"/>
        <v>0</v>
      </c>
      <c r="D127" s="88"/>
      <c r="E127" s="88"/>
      <c r="F127" s="88"/>
      <c r="G127" s="90"/>
      <c r="H127" s="87"/>
      <c r="I127" s="87">
        <v>0</v>
      </c>
      <c r="J127" s="87">
        <v>0</v>
      </c>
      <c r="K127" s="90"/>
      <c r="L127" s="90"/>
      <c r="M127" s="90"/>
      <c r="N127" s="105"/>
      <c r="O127" s="30"/>
    </row>
    <row r="128" spans="1:15" ht="23.25" x14ac:dyDescent="0.25">
      <c r="A128" s="96"/>
      <c r="B128" s="61" t="s">
        <v>17</v>
      </c>
      <c r="C128" s="47">
        <f t="shared" si="35"/>
        <v>0</v>
      </c>
      <c r="D128" s="88"/>
      <c r="E128" s="88"/>
      <c r="F128" s="88"/>
      <c r="G128" s="90"/>
      <c r="H128" s="87"/>
      <c r="I128" s="87">
        <v>0</v>
      </c>
      <c r="J128" s="87">
        <v>0</v>
      </c>
      <c r="K128" s="90"/>
      <c r="L128" s="90"/>
      <c r="M128" s="90"/>
      <c r="N128" s="106"/>
      <c r="O128" s="30"/>
    </row>
    <row r="129" spans="2:14" ht="33" customHeight="1" x14ac:dyDescent="0.25">
      <c r="B129" s="108" t="s">
        <v>33</v>
      </c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</row>
    <row r="130" spans="2:14" ht="36.75" customHeight="1" x14ac:dyDescent="0.25">
      <c r="B130" s="109" t="s">
        <v>34</v>
      </c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</row>
    <row r="131" spans="2:14" ht="18" x14ac:dyDescent="0.3">
      <c r="B131" s="6"/>
      <c r="C131" s="6"/>
    </row>
    <row r="132" spans="2:14" ht="18" x14ac:dyDescent="0.3">
      <c r="B132" s="6"/>
      <c r="C132" s="6"/>
    </row>
    <row r="133" spans="2:14" ht="18" x14ac:dyDescent="0.3">
      <c r="B133" s="6"/>
      <c r="C133" s="6"/>
    </row>
  </sheetData>
  <mergeCells count="33">
    <mergeCell ref="N74:N76"/>
    <mergeCell ref="B130:N130"/>
    <mergeCell ref="N40:N42"/>
    <mergeCell ref="A1:D1"/>
    <mergeCell ref="A2:N2"/>
    <mergeCell ref="A3:N3"/>
    <mergeCell ref="A5:A6"/>
    <mergeCell ref="B5:B6"/>
    <mergeCell ref="C5:M5"/>
    <mergeCell ref="N5:N6"/>
    <mergeCell ref="N19:N21"/>
    <mergeCell ref="N24:N26"/>
    <mergeCell ref="N119:N121"/>
    <mergeCell ref="N122:N124"/>
    <mergeCell ref="N125:N128"/>
    <mergeCell ref="A4:N4"/>
    <mergeCell ref="N52:N54"/>
    <mergeCell ref="N111:N113"/>
    <mergeCell ref="N79:N81"/>
    <mergeCell ref="N115:N118"/>
    <mergeCell ref="F1:N1"/>
    <mergeCell ref="B129:N129"/>
    <mergeCell ref="N95:N97"/>
    <mergeCell ref="N99:N101"/>
    <mergeCell ref="N103:N105"/>
    <mergeCell ref="N28:N30"/>
    <mergeCell ref="N32:N34"/>
    <mergeCell ref="N36:N38"/>
    <mergeCell ref="N44:N46"/>
    <mergeCell ref="N48:N50"/>
    <mergeCell ref="N107:N109"/>
    <mergeCell ref="N91:N93"/>
    <mergeCell ref="N68:N70"/>
  </mergeCells>
  <pageMargins left="0.39370078740157483" right="0.39370078740157483" top="0.74803149606299213" bottom="0.74803149606299213" header="0.31496062992125984" footer="0.31496062992125984"/>
  <pageSetup paperSize="9" scale="47" fitToHeight="0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workbookViewId="0">
      <selection activeCell="E1" sqref="E1:N1"/>
    </sheetView>
  </sheetViews>
  <sheetFormatPr defaultRowHeight="15" x14ac:dyDescent="0.25"/>
  <cols>
    <col min="2" max="2" width="63" customWidth="1"/>
    <col min="3" max="3" width="13.140625" customWidth="1"/>
    <col min="7" max="9" width="7.42578125" customWidth="1"/>
    <col min="10" max="13" width="7.28515625" customWidth="1"/>
    <col min="14" max="14" width="13" customWidth="1"/>
  </cols>
  <sheetData>
    <row r="1" spans="1:14" ht="117" customHeight="1" x14ac:dyDescent="0.25">
      <c r="A1" s="5"/>
      <c r="B1" s="5"/>
      <c r="C1" s="5"/>
      <c r="D1" s="5"/>
      <c r="E1" s="117" t="s">
        <v>76</v>
      </c>
      <c r="F1" s="117"/>
      <c r="G1" s="117"/>
      <c r="H1" s="117"/>
      <c r="I1" s="117"/>
      <c r="J1" s="117"/>
      <c r="K1" s="117"/>
      <c r="L1" s="117"/>
      <c r="M1" s="117"/>
      <c r="N1" s="117"/>
    </row>
    <row r="2" spans="1:14" ht="18.75" x14ac:dyDescent="0.3">
      <c r="A2" s="118" t="s">
        <v>39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4" ht="18.75" x14ac:dyDescent="0.3">
      <c r="A3" s="118" t="s">
        <v>18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</row>
    <row r="4" spans="1:14" ht="18.75" customHeight="1" x14ac:dyDescent="0.25">
      <c r="A4" s="123" t="s">
        <v>64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</row>
    <row r="5" spans="1:14" ht="39.75" customHeight="1" x14ac:dyDescent="0.25">
      <c r="A5" s="119" t="s">
        <v>2</v>
      </c>
      <c r="B5" s="119" t="s">
        <v>19</v>
      </c>
      <c r="C5" s="120" t="s">
        <v>20</v>
      </c>
      <c r="D5" s="124" t="s">
        <v>21</v>
      </c>
      <c r="E5" s="125"/>
      <c r="F5" s="125"/>
      <c r="G5" s="125"/>
      <c r="H5" s="125"/>
      <c r="I5" s="125"/>
      <c r="J5" s="125"/>
      <c r="K5" s="125"/>
      <c r="L5" s="125"/>
      <c r="M5" s="126"/>
      <c r="N5" s="122" t="s">
        <v>22</v>
      </c>
    </row>
    <row r="6" spans="1:14" x14ac:dyDescent="0.25">
      <c r="A6" s="119"/>
      <c r="B6" s="119"/>
      <c r="C6" s="121"/>
      <c r="D6" s="7" t="s">
        <v>5</v>
      </c>
      <c r="E6" s="7" t="s">
        <v>6</v>
      </c>
      <c r="F6" s="7" t="s">
        <v>7</v>
      </c>
      <c r="G6" s="7" t="s">
        <v>8</v>
      </c>
      <c r="H6" s="23" t="s">
        <v>9</v>
      </c>
      <c r="I6" s="23" t="s">
        <v>37</v>
      </c>
      <c r="J6" s="7" t="s">
        <v>38</v>
      </c>
      <c r="K6" s="23" t="s">
        <v>61</v>
      </c>
      <c r="L6" s="23" t="s">
        <v>62</v>
      </c>
      <c r="M6" s="23" t="s">
        <v>63</v>
      </c>
      <c r="N6" s="122"/>
    </row>
    <row r="7" spans="1:14" ht="14.45" x14ac:dyDescent="0.3">
      <c r="A7" s="1" t="s">
        <v>10</v>
      </c>
      <c r="B7" s="1" t="s">
        <v>11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2">
        <v>11</v>
      </c>
    </row>
    <row r="8" spans="1:14" ht="31.5" x14ac:dyDescent="0.25">
      <c r="A8" s="3">
        <v>1</v>
      </c>
      <c r="B8" s="8" t="s">
        <v>23</v>
      </c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4"/>
    </row>
    <row r="9" spans="1:14" ht="47.25" x14ac:dyDescent="0.25">
      <c r="A9" s="3">
        <v>2</v>
      </c>
      <c r="B9" s="10" t="s">
        <v>24</v>
      </c>
      <c r="C9" s="4"/>
      <c r="D9" s="9"/>
      <c r="E9" s="9"/>
      <c r="F9" s="9"/>
      <c r="G9" s="9"/>
      <c r="H9" s="9"/>
      <c r="I9" s="9"/>
      <c r="J9" s="9"/>
      <c r="K9" s="9"/>
      <c r="L9" s="9"/>
      <c r="M9" s="9"/>
      <c r="N9" s="4"/>
    </row>
    <row r="10" spans="1:14" ht="47.25" x14ac:dyDescent="0.25">
      <c r="A10" s="3">
        <v>3</v>
      </c>
      <c r="B10" s="8" t="s">
        <v>25</v>
      </c>
      <c r="C10" s="11" t="s">
        <v>26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3"/>
    </row>
    <row r="11" spans="1:14" ht="51" x14ac:dyDescent="0.25">
      <c r="A11" s="3">
        <v>4</v>
      </c>
      <c r="B11" s="8" t="s">
        <v>53</v>
      </c>
      <c r="C11" s="11" t="s">
        <v>27</v>
      </c>
      <c r="D11" s="14">
        <v>71.3</v>
      </c>
      <c r="E11" s="14">
        <v>71.3</v>
      </c>
      <c r="F11" s="14">
        <v>71.3</v>
      </c>
      <c r="G11" s="14">
        <v>71.3</v>
      </c>
      <c r="H11" s="14">
        <v>71.3</v>
      </c>
      <c r="I11" s="14">
        <v>71.3</v>
      </c>
      <c r="J11" s="14">
        <v>71.3</v>
      </c>
      <c r="K11" s="14">
        <v>71.3</v>
      </c>
      <c r="L11" s="14">
        <v>71.3</v>
      </c>
      <c r="M11" s="14">
        <v>71.3</v>
      </c>
      <c r="N11" s="22" t="s">
        <v>35</v>
      </c>
    </row>
    <row r="12" spans="1:14" ht="36" customHeight="1" x14ac:dyDescent="0.25">
      <c r="A12" s="3">
        <v>5</v>
      </c>
      <c r="B12" s="8" t="s">
        <v>36</v>
      </c>
      <c r="C12" s="1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5"/>
    </row>
    <row r="13" spans="1:14" ht="31.5" x14ac:dyDescent="0.25">
      <c r="A13" s="3">
        <v>6</v>
      </c>
      <c r="B13" s="8" t="s">
        <v>54</v>
      </c>
      <c r="C13" s="11" t="s">
        <v>26</v>
      </c>
      <c r="D13" s="12">
        <v>0</v>
      </c>
      <c r="E13" s="12">
        <v>1</v>
      </c>
      <c r="F13" s="12">
        <v>2</v>
      </c>
      <c r="G13" s="12">
        <v>0</v>
      </c>
      <c r="H13" s="12">
        <v>1</v>
      </c>
      <c r="I13" s="12">
        <v>1</v>
      </c>
      <c r="J13" s="12">
        <v>2</v>
      </c>
      <c r="K13" s="12">
        <v>2</v>
      </c>
      <c r="L13" s="12">
        <v>2</v>
      </c>
      <c r="M13" s="12">
        <v>2</v>
      </c>
      <c r="N13" s="13"/>
    </row>
    <row r="14" spans="1:14" ht="51" x14ac:dyDescent="0.25">
      <c r="A14" s="3">
        <v>7</v>
      </c>
      <c r="B14" s="8" t="s">
        <v>55</v>
      </c>
      <c r="C14" s="15" t="s">
        <v>27</v>
      </c>
      <c r="D14" s="16">
        <v>0</v>
      </c>
      <c r="E14" s="16">
        <v>7.7</v>
      </c>
      <c r="F14" s="16">
        <v>15.3</v>
      </c>
      <c r="G14" s="16">
        <v>0</v>
      </c>
      <c r="H14" s="16">
        <v>7.7</v>
      </c>
      <c r="I14" s="16">
        <v>7.7</v>
      </c>
      <c r="J14" s="16">
        <v>15.3</v>
      </c>
      <c r="K14" s="16">
        <v>15.3</v>
      </c>
      <c r="L14" s="16">
        <v>15.3</v>
      </c>
      <c r="M14" s="16">
        <v>15.3</v>
      </c>
      <c r="N14" s="22" t="s">
        <v>35</v>
      </c>
    </row>
    <row r="15" spans="1:14" ht="50.25" customHeight="1" x14ac:dyDescent="0.25">
      <c r="A15" s="3">
        <v>8</v>
      </c>
      <c r="B15" s="17" t="s">
        <v>28</v>
      </c>
      <c r="C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  <row r="16" spans="1:14" ht="51" x14ac:dyDescent="0.25">
      <c r="A16" s="3">
        <v>9</v>
      </c>
      <c r="B16" s="8" t="s">
        <v>56</v>
      </c>
      <c r="C16" s="11" t="s">
        <v>29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2" t="s">
        <v>35</v>
      </c>
    </row>
  </sheetData>
  <mergeCells count="9">
    <mergeCell ref="E1:N1"/>
    <mergeCell ref="A2:N2"/>
    <mergeCell ref="A3:N3"/>
    <mergeCell ref="A5:A6"/>
    <mergeCell ref="B5:B6"/>
    <mergeCell ref="C5:C6"/>
    <mergeCell ref="N5:N6"/>
    <mergeCell ref="A4:N4"/>
    <mergeCell ref="D5:M5"/>
  </mergeCells>
  <pageMargins left="0.39370078740157483" right="0.39370078740157483" top="0.98425196850393704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2023-01-10T03:43:09Z</dcterms:modified>
</cp:coreProperties>
</file>