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5" i="1" l="1"/>
  <c r="L109" i="1"/>
  <c r="C16" i="1" l="1"/>
  <c r="C17" i="1"/>
  <c r="C18" i="1"/>
  <c r="C15" i="1"/>
  <c r="C10" i="1"/>
  <c r="C9" i="1"/>
  <c r="C12" i="1"/>
  <c r="C13" i="1"/>
  <c r="C14" i="1"/>
  <c r="C70" i="1"/>
  <c r="C68" i="1"/>
  <c r="L103" i="1"/>
  <c r="C104" i="1"/>
  <c r="C63" i="1" s="1"/>
  <c r="C105" i="1"/>
  <c r="C106" i="1"/>
  <c r="C103" i="1"/>
  <c r="C54" i="1"/>
  <c r="C52" i="1"/>
  <c r="H15" i="1" l="1"/>
  <c r="I15" i="1"/>
  <c r="J15" i="1"/>
  <c r="K15" i="1"/>
  <c r="L15" i="1"/>
  <c r="D107" i="1" l="1"/>
  <c r="E107" i="1"/>
  <c r="F107" i="1"/>
  <c r="G107" i="1"/>
  <c r="H107" i="1"/>
  <c r="I107" i="1"/>
  <c r="J107" i="1"/>
  <c r="K107" i="1"/>
  <c r="L107" i="1"/>
  <c r="F52" i="1"/>
  <c r="G52" i="1"/>
  <c r="H52" i="1"/>
  <c r="I52" i="1"/>
  <c r="J52" i="1"/>
  <c r="K52" i="1"/>
  <c r="L52" i="1"/>
  <c r="M68" i="1" l="1"/>
  <c r="M64" i="1"/>
  <c r="G17" i="1"/>
  <c r="G15" i="1"/>
  <c r="G59" i="1" l="1"/>
  <c r="G50" i="1"/>
  <c r="G38" i="1" l="1"/>
  <c r="G36" i="1"/>
  <c r="C59" i="1" l="1"/>
  <c r="G48" i="1"/>
  <c r="C60" i="1"/>
  <c r="C61" i="1"/>
  <c r="C58" i="1"/>
  <c r="G57" i="1" l="1"/>
  <c r="C57" i="1" s="1"/>
  <c r="G64" i="1"/>
  <c r="F79" i="1" l="1"/>
  <c r="G91" i="1"/>
  <c r="C91" i="1" s="1"/>
  <c r="F64" i="1"/>
  <c r="F87" i="1" l="1"/>
  <c r="F68" i="1"/>
  <c r="C120" i="1" l="1"/>
  <c r="C119" i="1"/>
  <c r="C109" i="1"/>
  <c r="C107" i="1" s="1"/>
  <c r="C76" i="1"/>
  <c r="L99" i="1" l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L65" i="1" l="1"/>
  <c r="L12" i="1" s="1"/>
  <c r="M65" i="1" l="1"/>
  <c r="M12" i="1" s="1"/>
  <c r="M63" i="1"/>
  <c r="M17" i="1"/>
  <c r="L64" i="1"/>
  <c r="L63" i="1"/>
  <c r="L17" i="1"/>
  <c r="L62" i="1" l="1"/>
  <c r="C62" i="1" s="1"/>
  <c r="L11" i="1"/>
  <c r="C64" i="1"/>
  <c r="M62" i="1"/>
  <c r="M11" i="1"/>
  <c r="M10" i="1"/>
  <c r="L10" i="1"/>
  <c r="E65" i="1"/>
  <c r="E66" i="1"/>
  <c r="L8" i="1" l="1"/>
  <c r="C8" i="1" s="1"/>
  <c r="C11" i="1"/>
  <c r="C78" i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N64" i="1"/>
  <c r="K64" i="1"/>
  <c r="J64" i="1"/>
  <c r="I64" i="1"/>
  <c r="H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N9" i="1"/>
  <c r="F12" i="1" l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E10" i="1"/>
  <c r="E8" i="1" s="1"/>
  <c r="I10" i="1"/>
  <c r="H10" i="1"/>
  <c r="N10" i="1"/>
  <c r="K10" i="1"/>
  <c r="F8" i="1" l="1"/>
  <c r="G8" i="1"/>
  <c r="J8" i="1"/>
  <c r="L9" i="1"/>
  <c r="M8" i="1"/>
  <c r="D8" i="1"/>
  <c r="I8" i="1"/>
  <c r="K8" i="1"/>
  <c r="N8" i="1"/>
  <c r="H8" i="1"/>
</calcChain>
</file>

<file path=xl/sharedStrings.xml><?xml version="1.0" encoding="utf-8"?>
<sst xmlns="http://schemas.openxmlformats.org/spreadsheetml/2006/main" count="201" uniqueCount="85">
  <si>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</si>
  <si>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</si>
  <si>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</si>
  <si>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</si>
  <si>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</si>
  <si>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</si>
  <si>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</si>
  <si>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</si>
  <si>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</si>
  <si>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</si>
  <si>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</si>
  <si>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</si>
  <si>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</si>
  <si>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</si>
  <si>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</si>
  <si>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</si>
  <si>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</si>
  <si>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</si>
  <si>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</si>
  <si>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</si>
  <si>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</si>
  <si>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</si>
  <si>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</si>
  <si>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</si>
  <si>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</si>
  <si>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</si>
  <si>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</si>
  <si>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</si>
  <si>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</si>
  <si>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</si>
  <si>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</si>
  <si>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</si>
  <si>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</si>
  <si>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</si>
  <si>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</si>
  <si>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</si>
  <si>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</si>
  <si>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</si>
  <si>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</si>
  <si>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</si>
  <si>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</si>
  <si>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</si>
  <si>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</si>
  <si>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</si>
  <si>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</si>
  <si>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</si>
  <si>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</si>
  <si>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</si>
  <si>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</si>
  <si>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</si>
  <si>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</si>
  <si>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</si>
  <si>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</si>
  <si>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</si>
  <si>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</si>
  <si>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</si>
  <si>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</si>
  <si>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</si>
  <si>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</si>
  <si>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</si>
  <si>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</si>
  <si>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</si>
  <si>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</si>
  <si>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</si>
  <si>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</si>
  <si>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</si>
  <si>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</si>
  <si>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</si>
  <si>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</si>
  <si>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</si>
  <si>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</si>
  <si>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</si>
  <si>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</si>
  <si>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</si>
  <si>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</si>
  <si>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</si>
  <si>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</si>
  <si>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</si>
  <si>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</si>
  <si>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</si>
  <si>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</si>
  <si>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 от 09.03.2021 № 332, от 15.11.2021 №1907)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</si>
  <si>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</si>
  <si>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</si>
  <si>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 xml:space="preserve">Приложение № 2
к  муниципальной программе 
«Формирование современной городской среды на территории Каменского городского округа на 2018-2024 годы», утвержденную постановлением Главы Каменского городского округа от 14.11.2017 г. № 1542 (в редакции от 30.03.2018 г. № 522/1, от 23.10.2018 г. № 1598, от 09.11.2018 г. № 1768, от 29.12.2018 г. № 2217, от 29.03.2019 г. № 672, от 30.12.2019 № 2432, от 30.12.2019 № 2458, от 13.03.2020 №362, от 20.08.2020 №1165, от 09.03.2021 №332, от 15.11.2021 №1907, от 30.12.2021 №2224, от 07.02.2022 №176, от 05.08.2022 № 1694)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</si>
</sst>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0" fontId="14" fillId="3" borderId="0" xfId="0" applyNumberFormat="1" applyFont="1" applyFill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tabSelected="1" zoomScale="85" zoomScaleNormal="85" workbookViewId="0">
      <pane ySplit="6" topLeftCell="A7" activePane="bottomLeft" state="frozen"/>
      <selection activeCell="B1" sqref="B1"/>
      <selection pane="bottomLeft" activeCell="F1" sqref="F1:O1"/>
    </sheetView>
  </sheetViews>
  <sheetFormatPr defaultRowHeight="15" x14ac:dyDescent="0.25"/>
  <cols>
    <col min="1" max="1" width="4.85546875" style="1" customWidth="1"/>
    <col min="2" max="2" width="80.28515625" style="1" customWidth="1"/>
    <col min="3" max="3" width="11" style="1" customWidth="1"/>
    <col min="4" max="4" width="9.7109375" style="1" customWidth="1"/>
    <col min="5" max="5" width="10.5703125" style="1" customWidth="1"/>
    <col min="6" max="6" width="10" style="1" customWidth="1"/>
    <col min="7" max="7" width="9.85546875" style="81" customWidth="1"/>
    <col min="8" max="8" width="16.5703125" style="81" hidden="1" customWidth="1"/>
    <col min="9" max="9" width="17" style="81" hidden="1" customWidth="1"/>
    <col min="10" max="11" width="15.42578125" style="81" hidden="1" customWidth="1"/>
    <col min="12" max="12" width="9.140625" style="81" customWidth="1"/>
    <col min="13" max="13" width="9" style="81" customWidth="1"/>
    <col min="14" max="14" width="9.85546875" style="1" customWidth="1"/>
    <col min="15" max="15" width="16.42578125" style="1" customWidth="1"/>
    <col min="16" max="16" width="18" style="1" hidden="1" customWidth="1"/>
    <col min="17" max="257" width="9.140625" style="1"/>
    <col min="258" max="258" width="7.42578125" style="1" customWidth="1"/>
    <col min="259" max="259" width="39.7109375" style="1" customWidth="1"/>
    <col min="260" max="260" width="18.85546875" style="1" customWidth="1"/>
    <col min="261" max="264" width="11.28515625" style="1" customWidth="1"/>
    <col min="265" max="265" width="9.85546875" style="1" customWidth="1"/>
    <col min="266" max="266" width="12.7109375" style="1" customWidth="1"/>
    <col min="267" max="270" width="0" style="1" hidden="1" customWidth="1"/>
    <col min="271" max="271" width="16.7109375" style="1" customWidth="1"/>
    <col min="272" max="272" width="0" style="1" hidden="1" customWidth="1"/>
    <col min="273" max="513" width="9.140625" style="1"/>
    <col min="514" max="514" width="7.42578125" style="1" customWidth="1"/>
    <col min="515" max="515" width="39.7109375" style="1" customWidth="1"/>
    <col min="516" max="516" width="18.85546875" style="1" customWidth="1"/>
    <col min="517" max="520" width="11.28515625" style="1" customWidth="1"/>
    <col min="521" max="521" width="9.85546875" style="1" customWidth="1"/>
    <col min="522" max="522" width="12.7109375" style="1" customWidth="1"/>
    <col min="523" max="526" width="0" style="1" hidden="1" customWidth="1"/>
    <col min="527" max="527" width="16.7109375" style="1" customWidth="1"/>
    <col min="528" max="528" width="0" style="1" hidden="1" customWidth="1"/>
    <col min="529" max="769" width="9.140625" style="1"/>
    <col min="770" max="770" width="7.42578125" style="1" customWidth="1"/>
    <col min="771" max="771" width="39.7109375" style="1" customWidth="1"/>
    <col min="772" max="772" width="18.85546875" style="1" customWidth="1"/>
    <col min="773" max="776" width="11.28515625" style="1" customWidth="1"/>
    <col min="777" max="777" width="9.85546875" style="1" customWidth="1"/>
    <col min="778" max="778" width="12.7109375" style="1" customWidth="1"/>
    <col min="779" max="782" width="0" style="1" hidden="1" customWidth="1"/>
    <col min="783" max="783" width="16.7109375" style="1" customWidth="1"/>
    <col min="784" max="784" width="0" style="1" hidden="1" customWidth="1"/>
    <col min="785" max="1025" width="9.140625" style="1"/>
    <col min="1026" max="1026" width="7.42578125" style="1" customWidth="1"/>
    <col min="1027" max="1027" width="39.7109375" style="1" customWidth="1"/>
    <col min="1028" max="1028" width="18.85546875" style="1" customWidth="1"/>
    <col min="1029" max="1032" width="11.28515625" style="1" customWidth="1"/>
    <col min="1033" max="1033" width="9.85546875" style="1" customWidth="1"/>
    <col min="1034" max="1034" width="12.7109375" style="1" customWidth="1"/>
    <col min="1035" max="1038" width="0" style="1" hidden="1" customWidth="1"/>
    <col min="1039" max="1039" width="16.7109375" style="1" customWidth="1"/>
    <col min="1040" max="1040" width="0" style="1" hidden="1" customWidth="1"/>
    <col min="1041" max="1281" width="9.140625" style="1"/>
    <col min="1282" max="1282" width="7.42578125" style="1" customWidth="1"/>
    <col min="1283" max="1283" width="39.7109375" style="1" customWidth="1"/>
    <col min="1284" max="1284" width="18.85546875" style="1" customWidth="1"/>
    <col min="1285" max="1288" width="11.28515625" style="1" customWidth="1"/>
    <col min="1289" max="1289" width="9.85546875" style="1" customWidth="1"/>
    <col min="1290" max="1290" width="12.7109375" style="1" customWidth="1"/>
    <col min="1291" max="1294" width="0" style="1" hidden="1" customWidth="1"/>
    <col min="1295" max="1295" width="16.7109375" style="1" customWidth="1"/>
    <col min="1296" max="1296" width="0" style="1" hidden="1" customWidth="1"/>
    <col min="1297" max="1537" width="9.140625" style="1"/>
    <col min="1538" max="1538" width="7.42578125" style="1" customWidth="1"/>
    <col min="1539" max="1539" width="39.7109375" style="1" customWidth="1"/>
    <col min="1540" max="1540" width="18.85546875" style="1" customWidth="1"/>
    <col min="1541" max="1544" width="11.28515625" style="1" customWidth="1"/>
    <col min="1545" max="1545" width="9.85546875" style="1" customWidth="1"/>
    <col min="1546" max="1546" width="12.7109375" style="1" customWidth="1"/>
    <col min="1547" max="1550" width="0" style="1" hidden="1" customWidth="1"/>
    <col min="1551" max="1551" width="16.7109375" style="1" customWidth="1"/>
    <col min="1552" max="1552" width="0" style="1" hidden="1" customWidth="1"/>
    <col min="1553" max="1793" width="9.140625" style="1"/>
    <col min="1794" max="1794" width="7.42578125" style="1" customWidth="1"/>
    <col min="1795" max="1795" width="39.7109375" style="1" customWidth="1"/>
    <col min="1796" max="1796" width="18.85546875" style="1" customWidth="1"/>
    <col min="1797" max="1800" width="11.28515625" style="1" customWidth="1"/>
    <col min="1801" max="1801" width="9.85546875" style="1" customWidth="1"/>
    <col min="1802" max="1802" width="12.7109375" style="1" customWidth="1"/>
    <col min="1803" max="1806" width="0" style="1" hidden="1" customWidth="1"/>
    <col min="1807" max="1807" width="16.7109375" style="1" customWidth="1"/>
    <col min="1808" max="1808" width="0" style="1" hidden="1" customWidth="1"/>
    <col min="1809" max="2049" width="9.140625" style="1"/>
    <col min="2050" max="2050" width="7.42578125" style="1" customWidth="1"/>
    <col min="2051" max="2051" width="39.7109375" style="1" customWidth="1"/>
    <col min="2052" max="2052" width="18.85546875" style="1" customWidth="1"/>
    <col min="2053" max="2056" width="11.28515625" style="1" customWidth="1"/>
    <col min="2057" max="2057" width="9.85546875" style="1" customWidth="1"/>
    <col min="2058" max="2058" width="12.7109375" style="1" customWidth="1"/>
    <col min="2059" max="2062" width="0" style="1" hidden="1" customWidth="1"/>
    <col min="2063" max="2063" width="16.7109375" style="1" customWidth="1"/>
    <col min="2064" max="2064" width="0" style="1" hidden="1" customWidth="1"/>
    <col min="2065" max="2305" width="9.140625" style="1"/>
    <col min="2306" max="2306" width="7.42578125" style="1" customWidth="1"/>
    <col min="2307" max="2307" width="39.7109375" style="1" customWidth="1"/>
    <col min="2308" max="2308" width="18.85546875" style="1" customWidth="1"/>
    <col min="2309" max="2312" width="11.28515625" style="1" customWidth="1"/>
    <col min="2313" max="2313" width="9.85546875" style="1" customWidth="1"/>
    <col min="2314" max="2314" width="12.7109375" style="1" customWidth="1"/>
    <col min="2315" max="2318" width="0" style="1" hidden="1" customWidth="1"/>
    <col min="2319" max="2319" width="16.7109375" style="1" customWidth="1"/>
    <col min="2320" max="2320" width="0" style="1" hidden="1" customWidth="1"/>
    <col min="2321" max="2561" width="9.140625" style="1"/>
    <col min="2562" max="2562" width="7.42578125" style="1" customWidth="1"/>
    <col min="2563" max="2563" width="39.7109375" style="1" customWidth="1"/>
    <col min="2564" max="2564" width="18.85546875" style="1" customWidth="1"/>
    <col min="2565" max="2568" width="11.28515625" style="1" customWidth="1"/>
    <col min="2569" max="2569" width="9.85546875" style="1" customWidth="1"/>
    <col min="2570" max="2570" width="12.7109375" style="1" customWidth="1"/>
    <col min="2571" max="2574" width="0" style="1" hidden="1" customWidth="1"/>
    <col min="2575" max="2575" width="16.7109375" style="1" customWidth="1"/>
    <col min="2576" max="2576" width="0" style="1" hidden="1" customWidth="1"/>
    <col min="2577" max="2817" width="9.140625" style="1"/>
    <col min="2818" max="2818" width="7.42578125" style="1" customWidth="1"/>
    <col min="2819" max="2819" width="39.7109375" style="1" customWidth="1"/>
    <col min="2820" max="2820" width="18.85546875" style="1" customWidth="1"/>
    <col min="2821" max="2824" width="11.28515625" style="1" customWidth="1"/>
    <col min="2825" max="2825" width="9.85546875" style="1" customWidth="1"/>
    <col min="2826" max="2826" width="12.7109375" style="1" customWidth="1"/>
    <col min="2827" max="2830" width="0" style="1" hidden="1" customWidth="1"/>
    <col min="2831" max="2831" width="16.7109375" style="1" customWidth="1"/>
    <col min="2832" max="2832" width="0" style="1" hidden="1" customWidth="1"/>
    <col min="2833" max="3073" width="9.140625" style="1"/>
    <col min="3074" max="3074" width="7.42578125" style="1" customWidth="1"/>
    <col min="3075" max="3075" width="39.7109375" style="1" customWidth="1"/>
    <col min="3076" max="3076" width="18.85546875" style="1" customWidth="1"/>
    <col min="3077" max="3080" width="11.28515625" style="1" customWidth="1"/>
    <col min="3081" max="3081" width="9.85546875" style="1" customWidth="1"/>
    <col min="3082" max="3082" width="12.7109375" style="1" customWidth="1"/>
    <col min="3083" max="3086" width="0" style="1" hidden="1" customWidth="1"/>
    <col min="3087" max="3087" width="16.7109375" style="1" customWidth="1"/>
    <col min="3088" max="3088" width="0" style="1" hidden="1" customWidth="1"/>
    <col min="3089" max="3329" width="9.140625" style="1"/>
    <col min="3330" max="3330" width="7.42578125" style="1" customWidth="1"/>
    <col min="3331" max="3331" width="39.7109375" style="1" customWidth="1"/>
    <col min="3332" max="3332" width="18.85546875" style="1" customWidth="1"/>
    <col min="3333" max="3336" width="11.28515625" style="1" customWidth="1"/>
    <col min="3337" max="3337" width="9.85546875" style="1" customWidth="1"/>
    <col min="3338" max="3338" width="12.7109375" style="1" customWidth="1"/>
    <col min="3339" max="3342" width="0" style="1" hidden="1" customWidth="1"/>
    <col min="3343" max="3343" width="16.7109375" style="1" customWidth="1"/>
    <col min="3344" max="3344" width="0" style="1" hidden="1" customWidth="1"/>
    <col min="3345" max="3585" width="9.140625" style="1"/>
    <col min="3586" max="3586" width="7.42578125" style="1" customWidth="1"/>
    <col min="3587" max="3587" width="39.7109375" style="1" customWidth="1"/>
    <col min="3588" max="3588" width="18.85546875" style="1" customWidth="1"/>
    <col min="3589" max="3592" width="11.28515625" style="1" customWidth="1"/>
    <col min="3593" max="3593" width="9.85546875" style="1" customWidth="1"/>
    <col min="3594" max="3594" width="12.7109375" style="1" customWidth="1"/>
    <col min="3595" max="3598" width="0" style="1" hidden="1" customWidth="1"/>
    <col min="3599" max="3599" width="16.7109375" style="1" customWidth="1"/>
    <col min="3600" max="3600" width="0" style="1" hidden="1" customWidth="1"/>
    <col min="3601" max="3841" width="9.140625" style="1"/>
    <col min="3842" max="3842" width="7.42578125" style="1" customWidth="1"/>
    <col min="3843" max="3843" width="39.7109375" style="1" customWidth="1"/>
    <col min="3844" max="3844" width="18.85546875" style="1" customWidth="1"/>
    <col min="3845" max="3848" width="11.28515625" style="1" customWidth="1"/>
    <col min="3849" max="3849" width="9.85546875" style="1" customWidth="1"/>
    <col min="3850" max="3850" width="12.7109375" style="1" customWidth="1"/>
    <col min="3851" max="3854" width="0" style="1" hidden="1" customWidth="1"/>
    <col min="3855" max="3855" width="16.7109375" style="1" customWidth="1"/>
    <col min="3856" max="3856" width="0" style="1" hidden="1" customWidth="1"/>
    <col min="3857" max="4097" width="9.140625" style="1"/>
    <col min="4098" max="4098" width="7.42578125" style="1" customWidth="1"/>
    <col min="4099" max="4099" width="39.7109375" style="1" customWidth="1"/>
    <col min="4100" max="4100" width="18.85546875" style="1" customWidth="1"/>
    <col min="4101" max="4104" width="11.28515625" style="1" customWidth="1"/>
    <col min="4105" max="4105" width="9.85546875" style="1" customWidth="1"/>
    <col min="4106" max="4106" width="12.7109375" style="1" customWidth="1"/>
    <col min="4107" max="4110" width="0" style="1" hidden="1" customWidth="1"/>
    <col min="4111" max="4111" width="16.7109375" style="1" customWidth="1"/>
    <col min="4112" max="4112" width="0" style="1" hidden="1" customWidth="1"/>
    <col min="4113" max="4353" width="9.140625" style="1"/>
    <col min="4354" max="4354" width="7.42578125" style="1" customWidth="1"/>
    <col min="4355" max="4355" width="39.7109375" style="1" customWidth="1"/>
    <col min="4356" max="4356" width="18.85546875" style="1" customWidth="1"/>
    <col min="4357" max="4360" width="11.28515625" style="1" customWidth="1"/>
    <col min="4361" max="4361" width="9.85546875" style="1" customWidth="1"/>
    <col min="4362" max="4362" width="12.7109375" style="1" customWidth="1"/>
    <col min="4363" max="4366" width="0" style="1" hidden="1" customWidth="1"/>
    <col min="4367" max="4367" width="16.7109375" style="1" customWidth="1"/>
    <col min="4368" max="4368" width="0" style="1" hidden="1" customWidth="1"/>
    <col min="4369" max="4609" width="9.140625" style="1"/>
    <col min="4610" max="4610" width="7.42578125" style="1" customWidth="1"/>
    <col min="4611" max="4611" width="39.7109375" style="1" customWidth="1"/>
    <col min="4612" max="4612" width="18.85546875" style="1" customWidth="1"/>
    <col min="4613" max="4616" width="11.28515625" style="1" customWidth="1"/>
    <col min="4617" max="4617" width="9.85546875" style="1" customWidth="1"/>
    <col min="4618" max="4618" width="12.7109375" style="1" customWidth="1"/>
    <col min="4619" max="4622" width="0" style="1" hidden="1" customWidth="1"/>
    <col min="4623" max="4623" width="16.7109375" style="1" customWidth="1"/>
    <col min="4624" max="4624" width="0" style="1" hidden="1" customWidth="1"/>
    <col min="4625" max="4865" width="9.140625" style="1"/>
    <col min="4866" max="4866" width="7.42578125" style="1" customWidth="1"/>
    <col min="4867" max="4867" width="39.7109375" style="1" customWidth="1"/>
    <col min="4868" max="4868" width="18.85546875" style="1" customWidth="1"/>
    <col min="4869" max="4872" width="11.28515625" style="1" customWidth="1"/>
    <col min="4873" max="4873" width="9.85546875" style="1" customWidth="1"/>
    <col min="4874" max="4874" width="12.7109375" style="1" customWidth="1"/>
    <col min="4875" max="4878" width="0" style="1" hidden="1" customWidth="1"/>
    <col min="4879" max="4879" width="16.7109375" style="1" customWidth="1"/>
    <col min="4880" max="4880" width="0" style="1" hidden="1" customWidth="1"/>
    <col min="4881" max="5121" width="9.140625" style="1"/>
    <col min="5122" max="5122" width="7.42578125" style="1" customWidth="1"/>
    <col min="5123" max="5123" width="39.7109375" style="1" customWidth="1"/>
    <col min="5124" max="5124" width="18.85546875" style="1" customWidth="1"/>
    <col min="5125" max="5128" width="11.28515625" style="1" customWidth="1"/>
    <col min="5129" max="5129" width="9.85546875" style="1" customWidth="1"/>
    <col min="5130" max="5130" width="12.7109375" style="1" customWidth="1"/>
    <col min="5131" max="5134" width="0" style="1" hidden="1" customWidth="1"/>
    <col min="5135" max="5135" width="16.7109375" style="1" customWidth="1"/>
    <col min="5136" max="5136" width="0" style="1" hidden="1" customWidth="1"/>
    <col min="5137" max="5377" width="9.140625" style="1"/>
    <col min="5378" max="5378" width="7.42578125" style="1" customWidth="1"/>
    <col min="5379" max="5379" width="39.7109375" style="1" customWidth="1"/>
    <col min="5380" max="5380" width="18.85546875" style="1" customWidth="1"/>
    <col min="5381" max="5384" width="11.28515625" style="1" customWidth="1"/>
    <col min="5385" max="5385" width="9.85546875" style="1" customWidth="1"/>
    <col min="5386" max="5386" width="12.7109375" style="1" customWidth="1"/>
    <col min="5387" max="5390" width="0" style="1" hidden="1" customWidth="1"/>
    <col min="5391" max="5391" width="16.7109375" style="1" customWidth="1"/>
    <col min="5392" max="5392" width="0" style="1" hidden="1" customWidth="1"/>
    <col min="5393" max="5633" width="9.140625" style="1"/>
    <col min="5634" max="5634" width="7.42578125" style="1" customWidth="1"/>
    <col min="5635" max="5635" width="39.7109375" style="1" customWidth="1"/>
    <col min="5636" max="5636" width="18.85546875" style="1" customWidth="1"/>
    <col min="5637" max="5640" width="11.28515625" style="1" customWidth="1"/>
    <col min="5641" max="5641" width="9.85546875" style="1" customWidth="1"/>
    <col min="5642" max="5642" width="12.7109375" style="1" customWidth="1"/>
    <col min="5643" max="5646" width="0" style="1" hidden="1" customWidth="1"/>
    <col min="5647" max="5647" width="16.7109375" style="1" customWidth="1"/>
    <col min="5648" max="5648" width="0" style="1" hidden="1" customWidth="1"/>
    <col min="5649" max="5889" width="9.140625" style="1"/>
    <col min="5890" max="5890" width="7.42578125" style="1" customWidth="1"/>
    <col min="5891" max="5891" width="39.7109375" style="1" customWidth="1"/>
    <col min="5892" max="5892" width="18.85546875" style="1" customWidth="1"/>
    <col min="5893" max="5896" width="11.28515625" style="1" customWidth="1"/>
    <col min="5897" max="5897" width="9.85546875" style="1" customWidth="1"/>
    <col min="5898" max="5898" width="12.7109375" style="1" customWidth="1"/>
    <col min="5899" max="5902" width="0" style="1" hidden="1" customWidth="1"/>
    <col min="5903" max="5903" width="16.7109375" style="1" customWidth="1"/>
    <col min="5904" max="5904" width="0" style="1" hidden="1" customWidth="1"/>
    <col min="5905" max="6145" width="9.140625" style="1"/>
    <col min="6146" max="6146" width="7.42578125" style="1" customWidth="1"/>
    <col min="6147" max="6147" width="39.7109375" style="1" customWidth="1"/>
    <col min="6148" max="6148" width="18.85546875" style="1" customWidth="1"/>
    <col min="6149" max="6152" width="11.28515625" style="1" customWidth="1"/>
    <col min="6153" max="6153" width="9.85546875" style="1" customWidth="1"/>
    <col min="6154" max="6154" width="12.7109375" style="1" customWidth="1"/>
    <col min="6155" max="6158" width="0" style="1" hidden="1" customWidth="1"/>
    <col min="6159" max="6159" width="16.7109375" style="1" customWidth="1"/>
    <col min="6160" max="6160" width="0" style="1" hidden="1" customWidth="1"/>
    <col min="6161" max="6401" width="9.140625" style="1"/>
    <col min="6402" max="6402" width="7.42578125" style="1" customWidth="1"/>
    <col min="6403" max="6403" width="39.7109375" style="1" customWidth="1"/>
    <col min="6404" max="6404" width="18.85546875" style="1" customWidth="1"/>
    <col min="6405" max="6408" width="11.28515625" style="1" customWidth="1"/>
    <col min="6409" max="6409" width="9.85546875" style="1" customWidth="1"/>
    <col min="6410" max="6410" width="12.7109375" style="1" customWidth="1"/>
    <col min="6411" max="6414" width="0" style="1" hidden="1" customWidth="1"/>
    <col min="6415" max="6415" width="16.7109375" style="1" customWidth="1"/>
    <col min="6416" max="6416" width="0" style="1" hidden="1" customWidth="1"/>
    <col min="6417" max="6657" width="9.140625" style="1"/>
    <col min="6658" max="6658" width="7.42578125" style="1" customWidth="1"/>
    <col min="6659" max="6659" width="39.7109375" style="1" customWidth="1"/>
    <col min="6660" max="6660" width="18.85546875" style="1" customWidth="1"/>
    <col min="6661" max="6664" width="11.28515625" style="1" customWidth="1"/>
    <col min="6665" max="6665" width="9.85546875" style="1" customWidth="1"/>
    <col min="6666" max="6666" width="12.7109375" style="1" customWidth="1"/>
    <col min="6667" max="6670" width="0" style="1" hidden="1" customWidth="1"/>
    <col min="6671" max="6671" width="16.7109375" style="1" customWidth="1"/>
    <col min="6672" max="6672" width="0" style="1" hidden="1" customWidth="1"/>
    <col min="6673" max="6913" width="9.140625" style="1"/>
    <col min="6914" max="6914" width="7.42578125" style="1" customWidth="1"/>
    <col min="6915" max="6915" width="39.7109375" style="1" customWidth="1"/>
    <col min="6916" max="6916" width="18.85546875" style="1" customWidth="1"/>
    <col min="6917" max="6920" width="11.28515625" style="1" customWidth="1"/>
    <col min="6921" max="6921" width="9.85546875" style="1" customWidth="1"/>
    <col min="6922" max="6922" width="12.7109375" style="1" customWidth="1"/>
    <col min="6923" max="6926" width="0" style="1" hidden="1" customWidth="1"/>
    <col min="6927" max="6927" width="16.7109375" style="1" customWidth="1"/>
    <col min="6928" max="6928" width="0" style="1" hidden="1" customWidth="1"/>
    <col min="6929" max="7169" width="9.140625" style="1"/>
    <col min="7170" max="7170" width="7.42578125" style="1" customWidth="1"/>
    <col min="7171" max="7171" width="39.7109375" style="1" customWidth="1"/>
    <col min="7172" max="7172" width="18.85546875" style="1" customWidth="1"/>
    <col min="7173" max="7176" width="11.28515625" style="1" customWidth="1"/>
    <col min="7177" max="7177" width="9.85546875" style="1" customWidth="1"/>
    <col min="7178" max="7178" width="12.7109375" style="1" customWidth="1"/>
    <col min="7179" max="7182" width="0" style="1" hidden="1" customWidth="1"/>
    <col min="7183" max="7183" width="16.7109375" style="1" customWidth="1"/>
    <col min="7184" max="7184" width="0" style="1" hidden="1" customWidth="1"/>
    <col min="7185" max="7425" width="9.140625" style="1"/>
    <col min="7426" max="7426" width="7.42578125" style="1" customWidth="1"/>
    <col min="7427" max="7427" width="39.7109375" style="1" customWidth="1"/>
    <col min="7428" max="7428" width="18.85546875" style="1" customWidth="1"/>
    <col min="7429" max="7432" width="11.28515625" style="1" customWidth="1"/>
    <col min="7433" max="7433" width="9.85546875" style="1" customWidth="1"/>
    <col min="7434" max="7434" width="12.7109375" style="1" customWidth="1"/>
    <col min="7435" max="7438" width="0" style="1" hidden="1" customWidth="1"/>
    <col min="7439" max="7439" width="16.7109375" style="1" customWidth="1"/>
    <col min="7440" max="7440" width="0" style="1" hidden="1" customWidth="1"/>
    <col min="7441" max="7681" width="9.140625" style="1"/>
    <col min="7682" max="7682" width="7.42578125" style="1" customWidth="1"/>
    <col min="7683" max="7683" width="39.7109375" style="1" customWidth="1"/>
    <col min="7684" max="7684" width="18.85546875" style="1" customWidth="1"/>
    <col min="7685" max="7688" width="11.28515625" style="1" customWidth="1"/>
    <col min="7689" max="7689" width="9.85546875" style="1" customWidth="1"/>
    <col min="7690" max="7690" width="12.7109375" style="1" customWidth="1"/>
    <col min="7691" max="7694" width="0" style="1" hidden="1" customWidth="1"/>
    <col min="7695" max="7695" width="16.7109375" style="1" customWidth="1"/>
    <col min="7696" max="7696" width="0" style="1" hidden="1" customWidth="1"/>
    <col min="7697" max="7937" width="9.140625" style="1"/>
    <col min="7938" max="7938" width="7.42578125" style="1" customWidth="1"/>
    <col min="7939" max="7939" width="39.7109375" style="1" customWidth="1"/>
    <col min="7940" max="7940" width="18.85546875" style="1" customWidth="1"/>
    <col min="7941" max="7944" width="11.28515625" style="1" customWidth="1"/>
    <col min="7945" max="7945" width="9.85546875" style="1" customWidth="1"/>
    <col min="7946" max="7946" width="12.7109375" style="1" customWidth="1"/>
    <col min="7947" max="7950" width="0" style="1" hidden="1" customWidth="1"/>
    <col min="7951" max="7951" width="16.7109375" style="1" customWidth="1"/>
    <col min="7952" max="7952" width="0" style="1" hidden="1" customWidth="1"/>
    <col min="7953" max="8193" width="9.140625" style="1"/>
    <col min="8194" max="8194" width="7.42578125" style="1" customWidth="1"/>
    <col min="8195" max="8195" width="39.7109375" style="1" customWidth="1"/>
    <col min="8196" max="8196" width="18.85546875" style="1" customWidth="1"/>
    <col min="8197" max="8200" width="11.28515625" style="1" customWidth="1"/>
    <col min="8201" max="8201" width="9.85546875" style="1" customWidth="1"/>
    <col min="8202" max="8202" width="12.7109375" style="1" customWidth="1"/>
    <col min="8203" max="8206" width="0" style="1" hidden="1" customWidth="1"/>
    <col min="8207" max="8207" width="16.7109375" style="1" customWidth="1"/>
    <col min="8208" max="8208" width="0" style="1" hidden="1" customWidth="1"/>
    <col min="8209" max="8449" width="9.140625" style="1"/>
    <col min="8450" max="8450" width="7.42578125" style="1" customWidth="1"/>
    <col min="8451" max="8451" width="39.7109375" style="1" customWidth="1"/>
    <col min="8452" max="8452" width="18.85546875" style="1" customWidth="1"/>
    <col min="8453" max="8456" width="11.28515625" style="1" customWidth="1"/>
    <col min="8457" max="8457" width="9.85546875" style="1" customWidth="1"/>
    <col min="8458" max="8458" width="12.7109375" style="1" customWidth="1"/>
    <col min="8459" max="8462" width="0" style="1" hidden="1" customWidth="1"/>
    <col min="8463" max="8463" width="16.7109375" style="1" customWidth="1"/>
    <col min="8464" max="8464" width="0" style="1" hidden="1" customWidth="1"/>
    <col min="8465" max="8705" width="9.140625" style="1"/>
    <col min="8706" max="8706" width="7.42578125" style="1" customWidth="1"/>
    <col min="8707" max="8707" width="39.7109375" style="1" customWidth="1"/>
    <col min="8708" max="8708" width="18.85546875" style="1" customWidth="1"/>
    <col min="8709" max="8712" width="11.28515625" style="1" customWidth="1"/>
    <col min="8713" max="8713" width="9.85546875" style="1" customWidth="1"/>
    <col min="8714" max="8714" width="12.7109375" style="1" customWidth="1"/>
    <col min="8715" max="8718" width="0" style="1" hidden="1" customWidth="1"/>
    <col min="8719" max="8719" width="16.7109375" style="1" customWidth="1"/>
    <col min="8720" max="8720" width="0" style="1" hidden="1" customWidth="1"/>
    <col min="8721" max="8961" width="9.140625" style="1"/>
    <col min="8962" max="8962" width="7.42578125" style="1" customWidth="1"/>
    <col min="8963" max="8963" width="39.7109375" style="1" customWidth="1"/>
    <col min="8964" max="8964" width="18.85546875" style="1" customWidth="1"/>
    <col min="8965" max="8968" width="11.28515625" style="1" customWidth="1"/>
    <col min="8969" max="8969" width="9.85546875" style="1" customWidth="1"/>
    <col min="8970" max="8970" width="12.7109375" style="1" customWidth="1"/>
    <col min="8971" max="8974" width="0" style="1" hidden="1" customWidth="1"/>
    <col min="8975" max="8975" width="16.7109375" style="1" customWidth="1"/>
    <col min="8976" max="8976" width="0" style="1" hidden="1" customWidth="1"/>
    <col min="8977" max="9217" width="9.140625" style="1"/>
    <col min="9218" max="9218" width="7.42578125" style="1" customWidth="1"/>
    <col min="9219" max="9219" width="39.7109375" style="1" customWidth="1"/>
    <col min="9220" max="9220" width="18.85546875" style="1" customWidth="1"/>
    <col min="9221" max="9224" width="11.28515625" style="1" customWidth="1"/>
    <col min="9225" max="9225" width="9.85546875" style="1" customWidth="1"/>
    <col min="9226" max="9226" width="12.7109375" style="1" customWidth="1"/>
    <col min="9227" max="9230" width="0" style="1" hidden="1" customWidth="1"/>
    <col min="9231" max="9231" width="16.7109375" style="1" customWidth="1"/>
    <col min="9232" max="9232" width="0" style="1" hidden="1" customWidth="1"/>
    <col min="9233" max="9473" width="9.140625" style="1"/>
    <col min="9474" max="9474" width="7.42578125" style="1" customWidth="1"/>
    <col min="9475" max="9475" width="39.7109375" style="1" customWidth="1"/>
    <col min="9476" max="9476" width="18.85546875" style="1" customWidth="1"/>
    <col min="9477" max="9480" width="11.28515625" style="1" customWidth="1"/>
    <col min="9481" max="9481" width="9.85546875" style="1" customWidth="1"/>
    <col min="9482" max="9482" width="12.7109375" style="1" customWidth="1"/>
    <col min="9483" max="9486" width="0" style="1" hidden="1" customWidth="1"/>
    <col min="9487" max="9487" width="16.7109375" style="1" customWidth="1"/>
    <col min="9488" max="9488" width="0" style="1" hidden="1" customWidth="1"/>
    <col min="9489" max="9729" width="9.140625" style="1"/>
    <col min="9730" max="9730" width="7.42578125" style="1" customWidth="1"/>
    <col min="9731" max="9731" width="39.7109375" style="1" customWidth="1"/>
    <col min="9732" max="9732" width="18.85546875" style="1" customWidth="1"/>
    <col min="9733" max="9736" width="11.28515625" style="1" customWidth="1"/>
    <col min="9737" max="9737" width="9.85546875" style="1" customWidth="1"/>
    <col min="9738" max="9738" width="12.7109375" style="1" customWidth="1"/>
    <col min="9739" max="9742" width="0" style="1" hidden="1" customWidth="1"/>
    <col min="9743" max="9743" width="16.7109375" style="1" customWidth="1"/>
    <col min="9744" max="9744" width="0" style="1" hidden="1" customWidth="1"/>
    <col min="9745" max="9985" width="9.140625" style="1"/>
    <col min="9986" max="9986" width="7.42578125" style="1" customWidth="1"/>
    <col min="9987" max="9987" width="39.7109375" style="1" customWidth="1"/>
    <col min="9988" max="9988" width="18.85546875" style="1" customWidth="1"/>
    <col min="9989" max="9992" width="11.28515625" style="1" customWidth="1"/>
    <col min="9993" max="9993" width="9.85546875" style="1" customWidth="1"/>
    <col min="9994" max="9994" width="12.7109375" style="1" customWidth="1"/>
    <col min="9995" max="9998" width="0" style="1" hidden="1" customWidth="1"/>
    <col min="9999" max="9999" width="16.7109375" style="1" customWidth="1"/>
    <col min="10000" max="10000" width="0" style="1" hidden="1" customWidth="1"/>
    <col min="10001" max="10241" width="9.140625" style="1"/>
    <col min="10242" max="10242" width="7.42578125" style="1" customWidth="1"/>
    <col min="10243" max="10243" width="39.7109375" style="1" customWidth="1"/>
    <col min="10244" max="10244" width="18.85546875" style="1" customWidth="1"/>
    <col min="10245" max="10248" width="11.28515625" style="1" customWidth="1"/>
    <col min="10249" max="10249" width="9.85546875" style="1" customWidth="1"/>
    <col min="10250" max="10250" width="12.7109375" style="1" customWidth="1"/>
    <col min="10251" max="10254" width="0" style="1" hidden="1" customWidth="1"/>
    <col min="10255" max="10255" width="16.7109375" style="1" customWidth="1"/>
    <col min="10256" max="10256" width="0" style="1" hidden="1" customWidth="1"/>
    <col min="10257" max="10497" width="9.140625" style="1"/>
    <col min="10498" max="10498" width="7.42578125" style="1" customWidth="1"/>
    <col min="10499" max="10499" width="39.7109375" style="1" customWidth="1"/>
    <col min="10500" max="10500" width="18.85546875" style="1" customWidth="1"/>
    <col min="10501" max="10504" width="11.28515625" style="1" customWidth="1"/>
    <col min="10505" max="10505" width="9.85546875" style="1" customWidth="1"/>
    <col min="10506" max="10506" width="12.7109375" style="1" customWidth="1"/>
    <col min="10507" max="10510" width="0" style="1" hidden="1" customWidth="1"/>
    <col min="10511" max="10511" width="16.7109375" style="1" customWidth="1"/>
    <col min="10512" max="10512" width="0" style="1" hidden="1" customWidth="1"/>
    <col min="10513" max="10753" width="9.140625" style="1"/>
    <col min="10754" max="10754" width="7.42578125" style="1" customWidth="1"/>
    <col min="10755" max="10755" width="39.7109375" style="1" customWidth="1"/>
    <col min="10756" max="10756" width="18.85546875" style="1" customWidth="1"/>
    <col min="10757" max="10760" width="11.28515625" style="1" customWidth="1"/>
    <col min="10761" max="10761" width="9.85546875" style="1" customWidth="1"/>
    <col min="10762" max="10762" width="12.7109375" style="1" customWidth="1"/>
    <col min="10763" max="10766" width="0" style="1" hidden="1" customWidth="1"/>
    <col min="10767" max="10767" width="16.7109375" style="1" customWidth="1"/>
    <col min="10768" max="10768" width="0" style="1" hidden="1" customWidth="1"/>
    <col min="10769" max="11009" width="9.140625" style="1"/>
    <col min="11010" max="11010" width="7.42578125" style="1" customWidth="1"/>
    <col min="11011" max="11011" width="39.7109375" style="1" customWidth="1"/>
    <col min="11012" max="11012" width="18.85546875" style="1" customWidth="1"/>
    <col min="11013" max="11016" width="11.28515625" style="1" customWidth="1"/>
    <col min="11017" max="11017" width="9.85546875" style="1" customWidth="1"/>
    <col min="11018" max="11018" width="12.7109375" style="1" customWidth="1"/>
    <col min="11019" max="11022" width="0" style="1" hidden="1" customWidth="1"/>
    <col min="11023" max="11023" width="16.7109375" style="1" customWidth="1"/>
    <col min="11024" max="11024" width="0" style="1" hidden="1" customWidth="1"/>
    <col min="11025" max="11265" width="9.140625" style="1"/>
    <col min="11266" max="11266" width="7.42578125" style="1" customWidth="1"/>
    <col min="11267" max="11267" width="39.7109375" style="1" customWidth="1"/>
    <col min="11268" max="11268" width="18.85546875" style="1" customWidth="1"/>
    <col min="11269" max="11272" width="11.28515625" style="1" customWidth="1"/>
    <col min="11273" max="11273" width="9.85546875" style="1" customWidth="1"/>
    <col min="11274" max="11274" width="12.7109375" style="1" customWidth="1"/>
    <col min="11275" max="11278" width="0" style="1" hidden="1" customWidth="1"/>
    <col min="11279" max="11279" width="16.7109375" style="1" customWidth="1"/>
    <col min="11280" max="11280" width="0" style="1" hidden="1" customWidth="1"/>
    <col min="11281" max="11521" width="9.140625" style="1"/>
    <col min="11522" max="11522" width="7.42578125" style="1" customWidth="1"/>
    <col min="11523" max="11523" width="39.7109375" style="1" customWidth="1"/>
    <col min="11524" max="11524" width="18.85546875" style="1" customWidth="1"/>
    <col min="11525" max="11528" width="11.28515625" style="1" customWidth="1"/>
    <col min="11529" max="11529" width="9.85546875" style="1" customWidth="1"/>
    <col min="11530" max="11530" width="12.7109375" style="1" customWidth="1"/>
    <col min="11531" max="11534" width="0" style="1" hidden="1" customWidth="1"/>
    <col min="11535" max="11535" width="16.7109375" style="1" customWidth="1"/>
    <col min="11536" max="11536" width="0" style="1" hidden="1" customWidth="1"/>
    <col min="11537" max="11777" width="9.140625" style="1"/>
    <col min="11778" max="11778" width="7.42578125" style="1" customWidth="1"/>
    <col min="11779" max="11779" width="39.7109375" style="1" customWidth="1"/>
    <col min="11780" max="11780" width="18.85546875" style="1" customWidth="1"/>
    <col min="11781" max="11784" width="11.28515625" style="1" customWidth="1"/>
    <col min="11785" max="11785" width="9.85546875" style="1" customWidth="1"/>
    <col min="11786" max="11786" width="12.7109375" style="1" customWidth="1"/>
    <col min="11787" max="11790" width="0" style="1" hidden="1" customWidth="1"/>
    <col min="11791" max="11791" width="16.7109375" style="1" customWidth="1"/>
    <col min="11792" max="11792" width="0" style="1" hidden="1" customWidth="1"/>
    <col min="11793" max="12033" width="9.140625" style="1"/>
    <col min="12034" max="12034" width="7.42578125" style="1" customWidth="1"/>
    <col min="12035" max="12035" width="39.7109375" style="1" customWidth="1"/>
    <col min="12036" max="12036" width="18.85546875" style="1" customWidth="1"/>
    <col min="12037" max="12040" width="11.28515625" style="1" customWidth="1"/>
    <col min="12041" max="12041" width="9.85546875" style="1" customWidth="1"/>
    <col min="12042" max="12042" width="12.7109375" style="1" customWidth="1"/>
    <col min="12043" max="12046" width="0" style="1" hidden="1" customWidth="1"/>
    <col min="12047" max="12047" width="16.7109375" style="1" customWidth="1"/>
    <col min="12048" max="12048" width="0" style="1" hidden="1" customWidth="1"/>
    <col min="12049" max="12289" width="9.140625" style="1"/>
    <col min="12290" max="12290" width="7.42578125" style="1" customWidth="1"/>
    <col min="12291" max="12291" width="39.7109375" style="1" customWidth="1"/>
    <col min="12292" max="12292" width="18.85546875" style="1" customWidth="1"/>
    <col min="12293" max="12296" width="11.28515625" style="1" customWidth="1"/>
    <col min="12297" max="12297" width="9.85546875" style="1" customWidth="1"/>
    <col min="12298" max="12298" width="12.7109375" style="1" customWidth="1"/>
    <col min="12299" max="12302" width="0" style="1" hidden="1" customWidth="1"/>
    <col min="12303" max="12303" width="16.7109375" style="1" customWidth="1"/>
    <col min="12304" max="12304" width="0" style="1" hidden="1" customWidth="1"/>
    <col min="12305" max="12545" width="9.140625" style="1"/>
    <col min="12546" max="12546" width="7.42578125" style="1" customWidth="1"/>
    <col min="12547" max="12547" width="39.7109375" style="1" customWidth="1"/>
    <col min="12548" max="12548" width="18.85546875" style="1" customWidth="1"/>
    <col min="12549" max="12552" width="11.28515625" style="1" customWidth="1"/>
    <col min="12553" max="12553" width="9.85546875" style="1" customWidth="1"/>
    <col min="12554" max="12554" width="12.7109375" style="1" customWidth="1"/>
    <col min="12555" max="12558" width="0" style="1" hidden="1" customWidth="1"/>
    <col min="12559" max="12559" width="16.7109375" style="1" customWidth="1"/>
    <col min="12560" max="12560" width="0" style="1" hidden="1" customWidth="1"/>
    <col min="12561" max="12801" width="9.140625" style="1"/>
    <col min="12802" max="12802" width="7.42578125" style="1" customWidth="1"/>
    <col min="12803" max="12803" width="39.7109375" style="1" customWidth="1"/>
    <col min="12804" max="12804" width="18.85546875" style="1" customWidth="1"/>
    <col min="12805" max="12808" width="11.28515625" style="1" customWidth="1"/>
    <col min="12809" max="12809" width="9.85546875" style="1" customWidth="1"/>
    <col min="12810" max="12810" width="12.7109375" style="1" customWidth="1"/>
    <col min="12811" max="12814" width="0" style="1" hidden="1" customWidth="1"/>
    <col min="12815" max="12815" width="16.7109375" style="1" customWidth="1"/>
    <col min="12816" max="12816" width="0" style="1" hidden="1" customWidth="1"/>
    <col min="12817" max="13057" width="9.140625" style="1"/>
    <col min="13058" max="13058" width="7.42578125" style="1" customWidth="1"/>
    <col min="13059" max="13059" width="39.7109375" style="1" customWidth="1"/>
    <col min="13060" max="13060" width="18.85546875" style="1" customWidth="1"/>
    <col min="13061" max="13064" width="11.28515625" style="1" customWidth="1"/>
    <col min="13065" max="13065" width="9.85546875" style="1" customWidth="1"/>
    <col min="13066" max="13066" width="12.7109375" style="1" customWidth="1"/>
    <col min="13067" max="13070" width="0" style="1" hidden="1" customWidth="1"/>
    <col min="13071" max="13071" width="16.7109375" style="1" customWidth="1"/>
    <col min="13072" max="13072" width="0" style="1" hidden="1" customWidth="1"/>
    <col min="13073" max="13313" width="9.140625" style="1"/>
    <col min="13314" max="13314" width="7.42578125" style="1" customWidth="1"/>
    <col min="13315" max="13315" width="39.7109375" style="1" customWidth="1"/>
    <col min="13316" max="13316" width="18.85546875" style="1" customWidth="1"/>
    <col min="13317" max="13320" width="11.28515625" style="1" customWidth="1"/>
    <col min="13321" max="13321" width="9.85546875" style="1" customWidth="1"/>
    <col min="13322" max="13322" width="12.7109375" style="1" customWidth="1"/>
    <col min="13323" max="13326" width="0" style="1" hidden="1" customWidth="1"/>
    <col min="13327" max="13327" width="16.7109375" style="1" customWidth="1"/>
    <col min="13328" max="13328" width="0" style="1" hidden="1" customWidth="1"/>
    <col min="13329" max="13569" width="9.140625" style="1"/>
    <col min="13570" max="13570" width="7.42578125" style="1" customWidth="1"/>
    <col min="13571" max="13571" width="39.7109375" style="1" customWidth="1"/>
    <col min="13572" max="13572" width="18.85546875" style="1" customWidth="1"/>
    <col min="13573" max="13576" width="11.28515625" style="1" customWidth="1"/>
    <col min="13577" max="13577" width="9.85546875" style="1" customWidth="1"/>
    <col min="13578" max="13578" width="12.7109375" style="1" customWidth="1"/>
    <col min="13579" max="13582" width="0" style="1" hidden="1" customWidth="1"/>
    <col min="13583" max="13583" width="16.7109375" style="1" customWidth="1"/>
    <col min="13584" max="13584" width="0" style="1" hidden="1" customWidth="1"/>
    <col min="13585" max="13825" width="9.140625" style="1"/>
    <col min="13826" max="13826" width="7.42578125" style="1" customWidth="1"/>
    <col min="13827" max="13827" width="39.7109375" style="1" customWidth="1"/>
    <col min="13828" max="13828" width="18.85546875" style="1" customWidth="1"/>
    <col min="13829" max="13832" width="11.28515625" style="1" customWidth="1"/>
    <col min="13833" max="13833" width="9.85546875" style="1" customWidth="1"/>
    <col min="13834" max="13834" width="12.7109375" style="1" customWidth="1"/>
    <col min="13835" max="13838" width="0" style="1" hidden="1" customWidth="1"/>
    <col min="13839" max="13839" width="16.7109375" style="1" customWidth="1"/>
    <col min="13840" max="13840" width="0" style="1" hidden="1" customWidth="1"/>
    <col min="13841" max="14081" width="9.140625" style="1"/>
    <col min="14082" max="14082" width="7.42578125" style="1" customWidth="1"/>
    <col min="14083" max="14083" width="39.7109375" style="1" customWidth="1"/>
    <col min="14084" max="14084" width="18.85546875" style="1" customWidth="1"/>
    <col min="14085" max="14088" width="11.28515625" style="1" customWidth="1"/>
    <col min="14089" max="14089" width="9.85546875" style="1" customWidth="1"/>
    <col min="14090" max="14090" width="12.7109375" style="1" customWidth="1"/>
    <col min="14091" max="14094" width="0" style="1" hidden="1" customWidth="1"/>
    <col min="14095" max="14095" width="16.7109375" style="1" customWidth="1"/>
    <col min="14096" max="14096" width="0" style="1" hidden="1" customWidth="1"/>
    <col min="14097" max="14337" width="9.140625" style="1"/>
    <col min="14338" max="14338" width="7.42578125" style="1" customWidth="1"/>
    <col min="14339" max="14339" width="39.7109375" style="1" customWidth="1"/>
    <col min="14340" max="14340" width="18.85546875" style="1" customWidth="1"/>
    <col min="14341" max="14344" width="11.28515625" style="1" customWidth="1"/>
    <col min="14345" max="14345" width="9.85546875" style="1" customWidth="1"/>
    <col min="14346" max="14346" width="12.7109375" style="1" customWidth="1"/>
    <col min="14347" max="14350" width="0" style="1" hidden="1" customWidth="1"/>
    <col min="14351" max="14351" width="16.7109375" style="1" customWidth="1"/>
    <col min="14352" max="14352" width="0" style="1" hidden="1" customWidth="1"/>
    <col min="14353" max="14593" width="9.140625" style="1"/>
    <col min="14594" max="14594" width="7.42578125" style="1" customWidth="1"/>
    <col min="14595" max="14595" width="39.7109375" style="1" customWidth="1"/>
    <col min="14596" max="14596" width="18.85546875" style="1" customWidth="1"/>
    <col min="14597" max="14600" width="11.28515625" style="1" customWidth="1"/>
    <col min="14601" max="14601" width="9.85546875" style="1" customWidth="1"/>
    <col min="14602" max="14602" width="12.7109375" style="1" customWidth="1"/>
    <col min="14603" max="14606" width="0" style="1" hidden="1" customWidth="1"/>
    <col min="14607" max="14607" width="16.7109375" style="1" customWidth="1"/>
    <col min="14608" max="14608" width="0" style="1" hidden="1" customWidth="1"/>
    <col min="14609" max="14849" width="9.140625" style="1"/>
    <col min="14850" max="14850" width="7.42578125" style="1" customWidth="1"/>
    <col min="14851" max="14851" width="39.7109375" style="1" customWidth="1"/>
    <col min="14852" max="14852" width="18.85546875" style="1" customWidth="1"/>
    <col min="14853" max="14856" width="11.28515625" style="1" customWidth="1"/>
    <col min="14857" max="14857" width="9.85546875" style="1" customWidth="1"/>
    <col min="14858" max="14858" width="12.7109375" style="1" customWidth="1"/>
    <col min="14859" max="14862" width="0" style="1" hidden="1" customWidth="1"/>
    <col min="14863" max="14863" width="16.7109375" style="1" customWidth="1"/>
    <col min="14864" max="14864" width="0" style="1" hidden="1" customWidth="1"/>
    <col min="14865" max="15105" width="9.140625" style="1"/>
    <col min="15106" max="15106" width="7.42578125" style="1" customWidth="1"/>
    <col min="15107" max="15107" width="39.7109375" style="1" customWidth="1"/>
    <col min="15108" max="15108" width="18.85546875" style="1" customWidth="1"/>
    <col min="15109" max="15112" width="11.28515625" style="1" customWidth="1"/>
    <col min="15113" max="15113" width="9.85546875" style="1" customWidth="1"/>
    <col min="15114" max="15114" width="12.7109375" style="1" customWidth="1"/>
    <col min="15115" max="15118" width="0" style="1" hidden="1" customWidth="1"/>
    <col min="15119" max="15119" width="16.7109375" style="1" customWidth="1"/>
    <col min="15120" max="15120" width="0" style="1" hidden="1" customWidth="1"/>
    <col min="15121" max="15361" width="9.140625" style="1"/>
    <col min="15362" max="15362" width="7.42578125" style="1" customWidth="1"/>
    <col min="15363" max="15363" width="39.7109375" style="1" customWidth="1"/>
    <col min="15364" max="15364" width="18.85546875" style="1" customWidth="1"/>
    <col min="15365" max="15368" width="11.28515625" style="1" customWidth="1"/>
    <col min="15369" max="15369" width="9.85546875" style="1" customWidth="1"/>
    <col min="15370" max="15370" width="12.7109375" style="1" customWidth="1"/>
    <col min="15371" max="15374" width="0" style="1" hidden="1" customWidth="1"/>
    <col min="15375" max="15375" width="16.7109375" style="1" customWidth="1"/>
    <col min="15376" max="15376" width="0" style="1" hidden="1" customWidth="1"/>
    <col min="15377" max="15617" width="9.140625" style="1"/>
    <col min="15618" max="15618" width="7.42578125" style="1" customWidth="1"/>
    <col min="15619" max="15619" width="39.7109375" style="1" customWidth="1"/>
    <col min="15620" max="15620" width="18.85546875" style="1" customWidth="1"/>
    <col min="15621" max="15624" width="11.28515625" style="1" customWidth="1"/>
    <col min="15625" max="15625" width="9.85546875" style="1" customWidth="1"/>
    <col min="15626" max="15626" width="12.7109375" style="1" customWidth="1"/>
    <col min="15627" max="15630" width="0" style="1" hidden="1" customWidth="1"/>
    <col min="15631" max="15631" width="16.7109375" style="1" customWidth="1"/>
    <col min="15632" max="15632" width="0" style="1" hidden="1" customWidth="1"/>
    <col min="15633" max="15873" width="9.140625" style="1"/>
    <col min="15874" max="15874" width="7.42578125" style="1" customWidth="1"/>
    <col min="15875" max="15875" width="39.7109375" style="1" customWidth="1"/>
    <col min="15876" max="15876" width="18.85546875" style="1" customWidth="1"/>
    <col min="15877" max="15880" width="11.28515625" style="1" customWidth="1"/>
    <col min="15881" max="15881" width="9.85546875" style="1" customWidth="1"/>
    <col min="15882" max="15882" width="12.7109375" style="1" customWidth="1"/>
    <col min="15883" max="15886" width="0" style="1" hidden="1" customWidth="1"/>
    <col min="15887" max="15887" width="16.7109375" style="1" customWidth="1"/>
    <col min="15888" max="15888" width="0" style="1" hidden="1" customWidth="1"/>
    <col min="15889" max="16129" width="9.140625" style="1"/>
    <col min="16130" max="16130" width="7.42578125" style="1" customWidth="1"/>
    <col min="16131" max="16131" width="39.7109375" style="1" customWidth="1"/>
    <col min="16132" max="16132" width="18.85546875" style="1" customWidth="1"/>
    <col min="16133" max="16136" width="11.28515625" style="1" customWidth="1"/>
    <col min="16137" max="16137" width="9.85546875" style="1" customWidth="1"/>
    <col min="16138" max="16138" width="12.7109375" style="1" customWidth="1"/>
    <col min="16139" max="16142" width="0" style="1" hidden="1" customWidth="1"/>
    <col min="16143" max="16143" width="16.7109375" style="1" customWidth="1"/>
    <col min="16144" max="16144" width="0" style="1" hidden="1" customWidth="1"/>
    <col min="16145" max="16383" width="9.140625" style="1"/>
    <col min="16384" max="16384" width="9.140625" style="1" customWidth="1"/>
  </cols>
  <sheetData>
    <row r="1" spans="1:17" ht="183.75" customHeight="1" x14ac:dyDescent="0.25">
      <c r="A1" s="118"/>
      <c r="B1" s="118"/>
      <c r="C1" s="118"/>
      <c r="D1" s="118"/>
      <c r="E1" s="54"/>
      <c r="F1" s="116" t="s">
        <v>84</v>
      </c>
      <c r="G1" s="116"/>
      <c r="H1" s="116"/>
      <c r="I1" s="116"/>
      <c r="J1" s="116"/>
      <c r="K1" s="116"/>
      <c r="L1" s="116"/>
      <c r="M1" s="116"/>
      <c r="N1" s="116"/>
      <c r="O1" s="116"/>
      <c r="P1" s="55" t="s">
        <v>0</v>
      </c>
    </row>
    <row r="2" spans="1:17" ht="18.75" x14ac:dyDescent="0.3">
      <c r="A2" s="119" t="s">
        <v>40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56"/>
    </row>
    <row r="3" spans="1:17" s="2" customFormat="1" ht="18.75" x14ac:dyDescent="0.3">
      <c r="A3" s="119" t="s">
        <v>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56"/>
    </row>
    <row r="4" spans="1:17" ht="22.5" customHeight="1" x14ac:dyDescent="0.25">
      <c r="A4" s="112" t="s">
        <v>50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57"/>
    </row>
    <row r="5" spans="1:17" s="3" customFormat="1" ht="36.75" customHeight="1" x14ac:dyDescent="0.25">
      <c r="A5" s="120" t="s">
        <v>2</v>
      </c>
      <c r="B5" s="120" t="s">
        <v>3</v>
      </c>
      <c r="C5" s="122" t="s">
        <v>54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4"/>
      <c r="O5" s="125" t="s">
        <v>51</v>
      </c>
      <c r="P5" s="58"/>
    </row>
    <row r="6" spans="1:17" s="3" customFormat="1" x14ac:dyDescent="0.25">
      <c r="A6" s="121"/>
      <c r="B6" s="121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47</v>
      </c>
      <c r="N6" s="4" t="s">
        <v>48</v>
      </c>
      <c r="O6" s="126"/>
      <c r="P6" s="58"/>
    </row>
    <row r="7" spans="1:17" s="3" customFormat="1" ht="14.45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25">
      <c r="A8" s="61">
        <v>1</v>
      </c>
      <c r="B8" s="12" t="s">
        <v>20</v>
      </c>
      <c r="C8" s="49">
        <f>D8+E8+F8+G8+L8+M8+N8</f>
        <v>34071.49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>L9+L10+L11+L12</f>
        <v>11906</v>
      </c>
      <c r="M8" s="84">
        <f t="shared" ref="M8" si="1">M9+M10+M11+M12</f>
        <v>420</v>
      </c>
      <c r="N8" s="49">
        <f t="shared" si="0"/>
        <v>0</v>
      </c>
      <c r="O8" s="62"/>
      <c r="P8" s="63"/>
      <c r="Q8" s="10"/>
    </row>
    <row r="9" spans="1:17" x14ac:dyDescent="0.25">
      <c r="A9" s="61">
        <v>2</v>
      </c>
      <c r="B9" s="64" t="s">
        <v>21</v>
      </c>
      <c r="C9" s="11">
        <f t="shared" ref="C9:C14" si="2">D9+E9+F9+G9+L9+M9+N9</f>
        <v>0</v>
      </c>
      <c r="D9" s="11">
        <f t="shared" ref="C9:N69" si="3">E9+F9+G9+H9</f>
        <v>0</v>
      </c>
      <c r="E9" s="11">
        <f t="shared" si="3"/>
        <v>0</v>
      </c>
      <c r="F9" s="11">
        <f t="shared" si="3"/>
        <v>0</v>
      </c>
      <c r="G9" s="85">
        <f t="shared" si="3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3"/>
        <v>0</v>
      </c>
      <c r="M9" s="85">
        <f t="shared" si="3"/>
        <v>0</v>
      </c>
      <c r="N9" s="11">
        <f t="shared" si="3"/>
        <v>0</v>
      </c>
      <c r="O9" s="12"/>
      <c r="P9" s="63"/>
      <c r="Q9" s="10"/>
    </row>
    <row r="10" spans="1:17" x14ac:dyDescent="0.25">
      <c r="A10" s="61">
        <v>3</v>
      </c>
      <c r="B10" s="12" t="s">
        <v>22</v>
      </c>
      <c r="C10" s="11">
        <f>D10+E10+F10+G10+L10+M10+N10</f>
        <v>31115.1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4">G63+G120</f>
        <v>0</v>
      </c>
      <c r="H10" s="85">
        <f t="shared" si="4"/>
        <v>0</v>
      </c>
      <c r="I10" s="85">
        <f t="shared" si="4"/>
        <v>0</v>
      </c>
      <c r="J10" s="85">
        <f t="shared" si="4"/>
        <v>0</v>
      </c>
      <c r="K10" s="85">
        <f t="shared" si="4"/>
        <v>0</v>
      </c>
      <c r="L10" s="85">
        <f t="shared" si="4"/>
        <v>11066</v>
      </c>
      <c r="M10" s="85">
        <f t="shared" si="4"/>
        <v>0</v>
      </c>
      <c r="N10" s="11">
        <f t="shared" si="4"/>
        <v>0</v>
      </c>
      <c r="O10" s="12"/>
      <c r="P10" s="63"/>
      <c r="Q10" s="10"/>
    </row>
    <row r="11" spans="1:17" x14ac:dyDescent="0.25">
      <c r="A11" s="61">
        <v>4</v>
      </c>
      <c r="B11" s="12" t="s">
        <v>23</v>
      </c>
      <c r="C11" s="11">
        <f t="shared" si="2"/>
        <v>2956.39</v>
      </c>
      <c r="D11" s="11">
        <f t="shared" ref="D11:N11" si="5">D17+D64</f>
        <v>250</v>
      </c>
      <c r="E11" s="11">
        <f>E15+E64</f>
        <v>493.39</v>
      </c>
      <c r="F11" s="11">
        <f t="shared" si="5"/>
        <v>655</v>
      </c>
      <c r="G11" s="85">
        <f t="shared" si="5"/>
        <v>298</v>
      </c>
      <c r="H11" s="85">
        <f t="shared" si="5"/>
        <v>0</v>
      </c>
      <c r="I11" s="85">
        <f t="shared" si="5"/>
        <v>0</v>
      </c>
      <c r="J11" s="85">
        <f t="shared" si="5"/>
        <v>0</v>
      </c>
      <c r="K11" s="85">
        <f t="shared" si="5"/>
        <v>0</v>
      </c>
      <c r="L11" s="85">
        <f>L17+L64</f>
        <v>840</v>
      </c>
      <c r="M11" s="85">
        <f t="shared" ref="M11" si="6">M17+M64</f>
        <v>420</v>
      </c>
      <c r="N11" s="11">
        <f t="shared" si="5"/>
        <v>0</v>
      </c>
      <c r="O11" s="12"/>
      <c r="P11" s="63"/>
      <c r="Q11" s="10"/>
    </row>
    <row r="12" spans="1:17" x14ac:dyDescent="0.25">
      <c r="A12" s="61">
        <v>5</v>
      </c>
      <c r="B12" s="12" t="s">
        <v>25</v>
      </c>
      <c r="C12" s="11">
        <f t="shared" si="2"/>
        <v>0</v>
      </c>
      <c r="D12" s="11">
        <f t="shared" ref="D12:N12" si="7">D65</f>
        <v>0</v>
      </c>
      <c r="E12" s="11">
        <f t="shared" si="7"/>
        <v>0</v>
      </c>
      <c r="F12" s="11">
        <f t="shared" si="7"/>
        <v>0</v>
      </c>
      <c r="G12" s="85">
        <f t="shared" si="7"/>
        <v>0</v>
      </c>
      <c r="H12" s="85">
        <f t="shared" si="7"/>
        <v>0</v>
      </c>
      <c r="I12" s="85">
        <f t="shared" si="7"/>
        <v>0</v>
      </c>
      <c r="J12" s="85">
        <f t="shared" si="7"/>
        <v>0</v>
      </c>
      <c r="K12" s="85">
        <f t="shared" si="7"/>
        <v>0</v>
      </c>
      <c r="L12" s="85">
        <f>L65</f>
        <v>0</v>
      </c>
      <c r="M12" s="85">
        <f>M65</f>
        <v>0</v>
      </c>
      <c r="N12" s="11">
        <f t="shared" si="7"/>
        <v>0</v>
      </c>
      <c r="O12" s="12"/>
      <c r="P12" s="63"/>
      <c r="Q12" s="10"/>
    </row>
    <row r="13" spans="1:17" x14ac:dyDescent="0.25">
      <c r="A13" s="61">
        <v>6</v>
      </c>
      <c r="B13" s="12" t="s">
        <v>39</v>
      </c>
      <c r="C13" s="11">
        <f t="shared" si="2"/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25">
      <c r="A14" s="61"/>
      <c r="B14" s="16" t="s">
        <v>41</v>
      </c>
      <c r="C14" s="11">
        <f t="shared" si="2"/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" x14ac:dyDescent="0.25">
      <c r="A15" s="74">
        <v>7</v>
      </c>
      <c r="B15" s="75" t="s">
        <v>52</v>
      </c>
      <c r="C15" s="77">
        <f>D15+E15+F15+G15+N15+L15</f>
        <v>944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7">
        <f t="shared" ref="H15:L15" si="8">H17+H16+H18</f>
        <v>0</v>
      </c>
      <c r="I15" s="77">
        <f t="shared" si="8"/>
        <v>0</v>
      </c>
      <c r="J15" s="77">
        <f t="shared" si="8"/>
        <v>0</v>
      </c>
      <c r="K15" s="77">
        <f t="shared" si="8"/>
        <v>0</v>
      </c>
      <c r="L15" s="77">
        <f t="shared" si="8"/>
        <v>150</v>
      </c>
      <c r="M15" s="77">
        <v>0</v>
      </c>
      <c r="N15" s="77">
        <v>0</v>
      </c>
      <c r="O15" s="76"/>
      <c r="P15" s="79"/>
      <c r="Q15" s="80"/>
    </row>
    <row r="16" spans="1:17" x14ac:dyDescent="0.25">
      <c r="A16" s="61"/>
      <c r="B16" s="12" t="s">
        <v>22</v>
      </c>
      <c r="C16" s="111">
        <f t="shared" ref="C16:C18" si="9">D16+E16+F16+G16+N16+L16</f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25">
      <c r="A17" s="61"/>
      <c r="B17" s="12" t="s">
        <v>23</v>
      </c>
      <c r="C17" s="111">
        <f t="shared" si="9"/>
        <v>944</v>
      </c>
      <c r="D17" s="11">
        <f t="shared" ref="D17:N17" si="10">D21+D26+D30+D34+D38+D42+D46+D50+D54</f>
        <v>250</v>
      </c>
      <c r="E17" s="11">
        <f>E21+E26+E34+E54</f>
        <v>91</v>
      </c>
      <c r="F17" s="11">
        <f t="shared" si="10"/>
        <v>155</v>
      </c>
      <c r="G17" s="85">
        <f>G21+G26+G30+G34+G38+G42+G46+G50+G54+G59</f>
        <v>298</v>
      </c>
      <c r="H17" s="85">
        <f t="shared" si="10"/>
        <v>0</v>
      </c>
      <c r="I17" s="85">
        <f t="shared" si="10"/>
        <v>0</v>
      </c>
      <c r="J17" s="85">
        <f t="shared" si="10"/>
        <v>0</v>
      </c>
      <c r="K17" s="85">
        <f t="shared" si="10"/>
        <v>0</v>
      </c>
      <c r="L17" s="85">
        <f t="shared" ref="L17:M17" si="11">L21+L26+L30+L34+L38+L42+L46+L50+L54</f>
        <v>150</v>
      </c>
      <c r="M17" s="85">
        <f t="shared" si="11"/>
        <v>0</v>
      </c>
      <c r="N17" s="11">
        <f t="shared" si="10"/>
        <v>0</v>
      </c>
      <c r="O17" s="48"/>
      <c r="P17" s="63"/>
      <c r="Q17" s="10"/>
    </row>
    <row r="18" spans="1:20" x14ac:dyDescent="0.25">
      <c r="A18" s="61"/>
      <c r="B18" s="12" t="s">
        <v>25</v>
      </c>
      <c r="C18" s="111">
        <f t="shared" si="9"/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25">
      <c r="A19" s="61">
        <v>8</v>
      </c>
      <c r="B19" s="12" t="s">
        <v>55</v>
      </c>
      <c r="C19" s="11">
        <f t="shared" si="3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3" t="s">
        <v>79</v>
      </c>
      <c r="P19" s="63"/>
      <c r="Q19" s="10"/>
    </row>
    <row r="20" spans="1:20" x14ac:dyDescent="0.25">
      <c r="A20" s="61"/>
      <c r="B20" s="15" t="s">
        <v>22</v>
      </c>
      <c r="C20" s="11">
        <f t="shared" si="3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4"/>
      <c r="P20" s="63"/>
      <c r="Q20" s="10"/>
    </row>
    <row r="21" spans="1:20" x14ac:dyDescent="0.25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5"/>
      <c r="P21" s="63"/>
      <c r="Q21" s="10"/>
    </row>
    <row r="22" spans="1:20" x14ac:dyDescent="0.25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25">
      <c r="A23" s="61"/>
      <c r="B23" s="16" t="s">
        <v>41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25">
      <c r="A24" s="61">
        <v>9</v>
      </c>
      <c r="B24" s="12" t="s">
        <v>56</v>
      </c>
      <c r="C24" s="11">
        <f t="shared" si="3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3" t="s">
        <v>79</v>
      </c>
      <c r="P24" s="63"/>
    </row>
    <row r="25" spans="1:20" x14ac:dyDescent="0.25">
      <c r="A25" s="61"/>
      <c r="B25" s="15" t="s">
        <v>22</v>
      </c>
      <c r="C25" s="11">
        <f t="shared" si="3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4"/>
      <c r="P25" s="63"/>
    </row>
    <row r="26" spans="1:20" x14ac:dyDescent="0.25">
      <c r="A26" s="61"/>
      <c r="B26" s="16" t="s">
        <v>23</v>
      </c>
      <c r="C26" s="11">
        <f t="shared" si="3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5"/>
      <c r="P26" s="63"/>
    </row>
    <row r="27" spans="1:20" x14ac:dyDescent="0.25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5" customHeight="1" x14ac:dyDescent="0.25">
      <c r="A28" s="61">
        <v>10</v>
      </c>
      <c r="B28" s="12" t="s">
        <v>57</v>
      </c>
      <c r="C28" s="11">
        <f t="shared" si="3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3" t="s">
        <v>79</v>
      </c>
      <c r="P28" s="63"/>
      <c r="T28" s="1" t="s">
        <v>80</v>
      </c>
    </row>
    <row r="29" spans="1:20" x14ac:dyDescent="0.25">
      <c r="A29" s="61"/>
      <c r="B29" s="15" t="s">
        <v>22</v>
      </c>
      <c r="C29" s="11">
        <f t="shared" si="3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4"/>
      <c r="P29" s="63"/>
    </row>
    <row r="30" spans="1:20" x14ac:dyDescent="0.25">
      <c r="A30" s="61"/>
      <c r="B30" s="16" t="s">
        <v>23</v>
      </c>
      <c r="C30" s="11">
        <f t="shared" si="3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5"/>
      <c r="P30" s="63"/>
    </row>
    <row r="31" spans="1:20" x14ac:dyDescent="0.25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25">
      <c r="A32" s="61">
        <v>11</v>
      </c>
      <c r="B32" s="12" t="s">
        <v>58</v>
      </c>
      <c r="C32" s="11">
        <f t="shared" si="3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3" t="s">
        <v>79</v>
      </c>
      <c r="P32" s="63"/>
    </row>
    <row r="33" spans="1:16" x14ac:dyDescent="0.25">
      <c r="A33" s="61"/>
      <c r="B33" s="15" t="s">
        <v>22</v>
      </c>
      <c r="C33" s="11">
        <f t="shared" si="3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4"/>
      <c r="P33" s="63"/>
    </row>
    <row r="34" spans="1:16" x14ac:dyDescent="0.25">
      <c r="A34" s="61"/>
      <c r="B34" s="16" t="s">
        <v>23</v>
      </c>
      <c r="C34" s="11">
        <f t="shared" si="3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5"/>
      <c r="P34" s="63"/>
    </row>
    <row r="35" spans="1:16" x14ac:dyDescent="0.25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15" customHeight="1" x14ac:dyDescent="0.25">
      <c r="A36" s="61">
        <v>12</v>
      </c>
      <c r="B36" s="12" t="s">
        <v>59</v>
      </c>
      <c r="C36" s="11">
        <f t="shared" si="3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3" t="s">
        <v>79</v>
      </c>
      <c r="P36" s="63"/>
    </row>
    <row r="37" spans="1:16" x14ac:dyDescent="0.25">
      <c r="A37" s="61"/>
      <c r="B37" s="15" t="s">
        <v>22</v>
      </c>
      <c r="C37" s="11">
        <f t="shared" si="3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4"/>
      <c r="P37" s="63"/>
    </row>
    <row r="38" spans="1:16" x14ac:dyDescent="0.25">
      <c r="A38" s="61"/>
      <c r="B38" s="16" t="s">
        <v>23</v>
      </c>
      <c r="C38" s="11">
        <f t="shared" si="3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5"/>
      <c r="P38" s="63"/>
    </row>
    <row r="39" spans="1:16" x14ac:dyDescent="0.25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5" customHeight="1" x14ac:dyDescent="0.25">
      <c r="A40" s="61">
        <v>13</v>
      </c>
      <c r="B40" s="12" t="s">
        <v>60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3" t="s">
        <v>79</v>
      </c>
      <c r="P40" s="63"/>
    </row>
    <row r="41" spans="1:16" x14ac:dyDescent="0.25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4"/>
      <c r="P41" s="63"/>
    </row>
    <row r="42" spans="1:16" x14ac:dyDescent="0.25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5"/>
      <c r="P42" s="63"/>
    </row>
    <row r="43" spans="1:16" x14ac:dyDescent="0.25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25">
      <c r="A44" s="61">
        <v>14</v>
      </c>
      <c r="B44" s="12" t="s">
        <v>61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3" t="s">
        <v>79</v>
      </c>
      <c r="P44" s="63"/>
    </row>
    <row r="45" spans="1:16" x14ac:dyDescent="0.25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4"/>
      <c r="P45" s="63"/>
    </row>
    <row r="46" spans="1:16" x14ac:dyDescent="0.25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5"/>
      <c r="P46" s="63"/>
    </row>
    <row r="47" spans="1:16" x14ac:dyDescent="0.25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" customHeight="1" x14ac:dyDescent="0.25">
      <c r="A48" s="61">
        <v>15</v>
      </c>
      <c r="B48" s="12" t="s">
        <v>62</v>
      </c>
      <c r="C48" s="18">
        <v>24.2</v>
      </c>
      <c r="D48" s="19"/>
      <c r="E48" s="19"/>
      <c r="F48" s="18"/>
      <c r="G48" s="89">
        <f>G50</f>
        <v>24.2</v>
      </c>
      <c r="H48" s="91"/>
      <c r="I48" s="91"/>
      <c r="J48" s="91"/>
      <c r="K48" s="91"/>
      <c r="L48" s="91"/>
      <c r="M48" s="91"/>
      <c r="N48" s="20"/>
      <c r="O48" s="113" t="s">
        <v>79</v>
      </c>
      <c r="P48" s="63"/>
    </row>
    <row r="49" spans="1:16" x14ac:dyDescent="0.25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4"/>
      <c r="P49" s="63"/>
    </row>
    <row r="50" spans="1:16" x14ac:dyDescent="0.25">
      <c r="A50" s="61"/>
      <c r="B50" s="16" t="s">
        <v>23</v>
      </c>
      <c r="C50" s="18">
        <v>24.2</v>
      </c>
      <c r="D50" s="19"/>
      <c r="E50" s="19"/>
      <c r="F50" s="18"/>
      <c r="G50" s="89">
        <f>100-35-35-5.8</f>
        <v>24.2</v>
      </c>
      <c r="H50" s="91"/>
      <c r="I50" s="91"/>
      <c r="J50" s="91"/>
      <c r="K50" s="91"/>
      <c r="L50" s="91"/>
      <c r="M50" s="91"/>
      <c r="N50" s="20"/>
      <c r="O50" s="115"/>
      <c r="P50" s="63"/>
    </row>
    <row r="51" spans="1:16" x14ac:dyDescent="0.25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" customHeight="1" x14ac:dyDescent="0.25">
      <c r="A52" s="61">
        <v>16</v>
      </c>
      <c r="B52" s="16" t="s">
        <v>63</v>
      </c>
      <c r="C52" s="18">
        <f>E52+F52+G52+L52</f>
        <v>165</v>
      </c>
      <c r="D52" s="19"/>
      <c r="E52" s="18">
        <f>E54</f>
        <v>15</v>
      </c>
      <c r="F52" s="18">
        <f t="shared" ref="F52:L52" si="12">F54</f>
        <v>0</v>
      </c>
      <c r="G52" s="18">
        <f t="shared" si="12"/>
        <v>0</v>
      </c>
      <c r="H52" s="18">
        <f t="shared" si="12"/>
        <v>0</v>
      </c>
      <c r="I52" s="18">
        <f t="shared" si="12"/>
        <v>0</v>
      </c>
      <c r="J52" s="18">
        <f t="shared" si="12"/>
        <v>0</v>
      </c>
      <c r="K52" s="18">
        <f t="shared" si="12"/>
        <v>0</v>
      </c>
      <c r="L52" s="18">
        <f t="shared" si="12"/>
        <v>150</v>
      </c>
      <c r="M52" s="91"/>
      <c r="N52" s="20"/>
      <c r="O52" s="113" t="s">
        <v>79</v>
      </c>
      <c r="P52" s="63"/>
    </row>
    <row r="53" spans="1:16" x14ac:dyDescent="0.25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4"/>
      <c r="P53" s="63"/>
    </row>
    <row r="54" spans="1:16" x14ac:dyDescent="0.25">
      <c r="A54" s="61"/>
      <c r="B54" s="16" t="s">
        <v>23</v>
      </c>
      <c r="C54" s="18">
        <f>E54+L54</f>
        <v>165</v>
      </c>
      <c r="D54" s="19"/>
      <c r="E54" s="18">
        <v>15</v>
      </c>
      <c r="F54" s="18"/>
      <c r="G54" s="89"/>
      <c r="H54" s="91"/>
      <c r="I54" s="91"/>
      <c r="J54" s="91"/>
      <c r="K54" s="91"/>
      <c r="L54" s="92">
        <v>150</v>
      </c>
      <c r="M54" s="91"/>
      <c r="N54" s="20"/>
      <c r="O54" s="115"/>
      <c r="P54" s="63"/>
    </row>
    <row r="55" spans="1:16" x14ac:dyDescent="0.25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25">
      <c r="A56" s="61"/>
      <c r="B56" s="16" t="s">
        <v>41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3.75" x14ac:dyDescent="0.25">
      <c r="A57" s="61">
        <v>17</v>
      </c>
      <c r="B57" s="107" t="s">
        <v>83</v>
      </c>
      <c r="C57" s="18">
        <f>G57</f>
        <v>138.80000000000001</v>
      </c>
      <c r="D57" s="19"/>
      <c r="E57" s="18"/>
      <c r="F57" s="18"/>
      <c r="G57" s="89">
        <f>G58+G59+G60+G61</f>
        <v>138.80000000000001</v>
      </c>
      <c r="H57" s="91"/>
      <c r="I57" s="91"/>
      <c r="J57" s="91"/>
      <c r="K57" s="91"/>
      <c r="L57" s="91"/>
      <c r="M57" s="91"/>
      <c r="N57" s="20"/>
      <c r="O57" s="106"/>
      <c r="P57" s="63"/>
    </row>
    <row r="58" spans="1:16" x14ac:dyDescent="0.25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6"/>
      <c r="P58" s="63"/>
    </row>
    <row r="59" spans="1:16" x14ac:dyDescent="0.25">
      <c r="A59" s="61"/>
      <c r="B59" s="16" t="s">
        <v>23</v>
      </c>
      <c r="C59" s="18">
        <f t="shared" ref="C59:C61" si="13">G59</f>
        <v>138.80000000000001</v>
      </c>
      <c r="D59" s="19"/>
      <c r="E59" s="18"/>
      <c r="F59" s="18"/>
      <c r="G59" s="89">
        <f>98+35+5.8</f>
        <v>138.80000000000001</v>
      </c>
      <c r="H59" s="91"/>
      <c r="I59" s="91"/>
      <c r="J59" s="91"/>
      <c r="K59" s="91"/>
      <c r="L59" s="91"/>
      <c r="M59" s="91"/>
      <c r="N59" s="20"/>
      <c r="O59" s="106"/>
      <c r="P59" s="63"/>
    </row>
    <row r="60" spans="1:16" x14ac:dyDescent="0.25">
      <c r="A60" s="61"/>
      <c r="B60" s="16" t="s">
        <v>25</v>
      </c>
      <c r="C60" s="18">
        <f t="shared" si="13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6"/>
      <c r="P60" s="63"/>
    </row>
    <row r="61" spans="1:16" x14ac:dyDescent="0.25">
      <c r="A61" s="61"/>
      <c r="B61" s="16" t="s">
        <v>41</v>
      </c>
      <c r="C61" s="18">
        <f t="shared" si="13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6"/>
      <c r="P61" s="63"/>
    </row>
    <row r="62" spans="1:16" s="81" customFormat="1" ht="33" customHeight="1" x14ac:dyDescent="0.25">
      <c r="A62" s="74">
        <v>18</v>
      </c>
      <c r="B62" s="75" t="s">
        <v>53</v>
      </c>
      <c r="C62" s="77">
        <f>D62+E62+F62+G62+N62+L62+M62</f>
        <v>32442.489999999998</v>
      </c>
      <c r="D62" s="77"/>
      <c r="E62" s="77">
        <f>E63+E64+E65+E66+E67</f>
        <v>19766.489999999998</v>
      </c>
      <c r="F62" s="77">
        <f t="shared" ref="F62:N62" si="14">F63+F64+F65+F66</f>
        <v>500</v>
      </c>
      <c r="G62" s="77">
        <f t="shared" si="14"/>
        <v>0</v>
      </c>
      <c r="H62" s="77">
        <f t="shared" si="14"/>
        <v>0</v>
      </c>
      <c r="I62" s="77">
        <f t="shared" si="14"/>
        <v>0</v>
      </c>
      <c r="J62" s="77">
        <f t="shared" si="14"/>
        <v>0</v>
      </c>
      <c r="K62" s="77">
        <f t="shared" si="14"/>
        <v>0</v>
      </c>
      <c r="L62" s="77">
        <f>L63+L64+L65+L66</f>
        <v>11756</v>
      </c>
      <c r="M62" s="77">
        <f>M63+M64+M65+M66</f>
        <v>420</v>
      </c>
      <c r="N62" s="77">
        <f t="shared" si="14"/>
        <v>0</v>
      </c>
      <c r="O62" s="103"/>
      <c r="P62" s="79"/>
    </row>
    <row r="63" spans="1:16" x14ac:dyDescent="0.25">
      <c r="A63" s="61"/>
      <c r="B63" s="15" t="s">
        <v>22</v>
      </c>
      <c r="C63" s="11">
        <f>C69+C75+C80+C92+C96+C100+C104+C108+C112+C116</f>
        <v>30430.1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5">H69+H75+H80+H92+H96+H100+H104+H108+H112+H116</f>
        <v>0</v>
      </c>
      <c r="I63" s="85">
        <f t="shared" si="15"/>
        <v>0</v>
      </c>
      <c r="J63" s="85">
        <f t="shared" si="15"/>
        <v>0</v>
      </c>
      <c r="K63" s="85">
        <f t="shared" si="15"/>
        <v>0</v>
      </c>
      <c r="L63" s="85">
        <f t="shared" si="15"/>
        <v>11066</v>
      </c>
      <c r="M63" s="85">
        <f t="shared" si="15"/>
        <v>0</v>
      </c>
      <c r="N63" s="11">
        <f t="shared" si="15"/>
        <v>0</v>
      </c>
      <c r="O63" s="68"/>
      <c r="P63" s="63"/>
    </row>
    <row r="64" spans="1:16" x14ac:dyDescent="0.25">
      <c r="A64" s="61"/>
      <c r="B64" s="16" t="s">
        <v>23</v>
      </c>
      <c r="C64" s="11">
        <f>E64+F64+G64+L64+M64</f>
        <v>2012.3899999999999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5"/>
        <v>0</v>
      </c>
      <c r="I64" s="85">
        <f t="shared" si="15"/>
        <v>0</v>
      </c>
      <c r="J64" s="85">
        <f t="shared" si="15"/>
        <v>0</v>
      </c>
      <c r="K64" s="85">
        <f t="shared" si="15"/>
        <v>0</v>
      </c>
      <c r="L64" s="85">
        <f t="shared" si="15"/>
        <v>690</v>
      </c>
      <c r="M64" s="108">
        <f>M70+M76+M81+M93+M97+M101+M105+M109+M113+M117</f>
        <v>420</v>
      </c>
      <c r="N64" s="11">
        <f t="shared" si="15"/>
        <v>0</v>
      </c>
      <c r="O64" s="68"/>
      <c r="P64" s="63"/>
    </row>
    <row r="65" spans="1:16" x14ac:dyDescent="0.25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25">
      <c r="A66" s="61"/>
      <c r="B66" s="16" t="s">
        <v>39</v>
      </c>
      <c r="C66" s="11">
        <f t="shared" ref="C66" si="16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25">
      <c r="A67" s="61"/>
      <c r="B67" s="16" t="s">
        <v>41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" customHeight="1" x14ac:dyDescent="0.25">
      <c r="A68" s="61">
        <v>19</v>
      </c>
      <c r="B68" s="12" t="s">
        <v>82</v>
      </c>
      <c r="C68" s="11">
        <f>D68+E68+F68+G68+M68</f>
        <v>634.45000000000005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109">
        <f>M69+M70+M71</f>
        <v>420</v>
      </c>
      <c r="N68" s="21"/>
      <c r="O68" s="113" t="s">
        <v>79</v>
      </c>
      <c r="P68" s="63"/>
    </row>
    <row r="69" spans="1:16" x14ac:dyDescent="0.25">
      <c r="A69" s="61"/>
      <c r="B69" s="15" t="s">
        <v>22</v>
      </c>
      <c r="C69" s="11">
        <f t="shared" si="3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110">
        <v>0</v>
      </c>
      <c r="N69" s="17"/>
      <c r="O69" s="114"/>
      <c r="P69" s="63"/>
    </row>
    <row r="70" spans="1:16" x14ac:dyDescent="0.25">
      <c r="A70" s="61"/>
      <c r="B70" s="16" t="s">
        <v>23</v>
      </c>
      <c r="C70" s="11">
        <f>D70+E70+F70+G70+M70</f>
        <v>634.45000000000005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108">
        <v>420</v>
      </c>
      <c r="N70" s="17"/>
      <c r="O70" s="115"/>
      <c r="P70" s="63"/>
    </row>
    <row r="71" spans="1:16" x14ac:dyDescent="0.25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110">
        <v>0</v>
      </c>
      <c r="N71" s="17"/>
      <c r="O71" s="71"/>
      <c r="P71" s="63"/>
    </row>
    <row r="72" spans="1:16" x14ac:dyDescent="0.25">
      <c r="A72" s="61"/>
      <c r="B72" s="16" t="s">
        <v>39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110"/>
      <c r="N72" s="17"/>
      <c r="O72" s="71"/>
      <c r="P72" s="63"/>
    </row>
    <row r="73" spans="1:16" x14ac:dyDescent="0.25">
      <c r="A73" s="61"/>
      <c r="B73" s="16" t="s">
        <v>41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110"/>
      <c r="N73" s="17"/>
      <c r="O73" s="71"/>
      <c r="P73" s="63"/>
    </row>
    <row r="74" spans="1:16" ht="43.9" customHeight="1" x14ac:dyDescent="0.25">
      <c r="A74" s="61">
        <v>20</v>
      </c>
      <c r="B74" s="12" t="s">
        <v>64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3" t="s">
        <v>79</v>
      </c>
      <c r="P74" s="63"/>
    </row>
    <row r="75" spans="1:16" x14ac:dyDescent="0.25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4"/>
      <c r="P75" s="63"/>
    </row>
    <row r="76" spans="1:16" x14ac:dyDescent="0.25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5"/>
      <c r="P76" s="63"/>
    </row>
    <row r="77" spans="1:16" x14ac:dyDescent="0.25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25">
      <c r="A78" s="61"/>
      <c r="B78" s="16" t="s">
        <v>39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25">
      <c r="A79" s="61">
        <v>21</v>
      </c>
      <c r="B79" s="12" t="s">
        <v>65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3" t="s">
        <v>79</v>
      </c>
      <c r="P79" s="63"/>
    </row>
    <row r="80" spans="1:16" x14ac:dyDescent="0.25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4"/>
      <c r="P80" s="63"/>
    </row>
    <row r="81" spans="1:16" x14ac:dyDescent="0.25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5"/>
      <c r="P81" s="63"/>
    </row>
    <row r="82" spans="1:16" x14ac:dyDescent="0.25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8.25" x14ac:dyDescent="0.25">
      <c r="A83" s="61"/>
      <c r="B83" s="12" t="s">
        <v>66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25">
      <c r="A84" s="61"/>
      <c r="B84" s="15" t="s">
        <v>22</v>
      </c>
      <c r="C84" s="11">
        <f t="shared" ref="C84:C90" si="17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25">
      <c r="A85" s="61"/>
      <c r="B85" s="16" t="s">
        <v>23</v>
      </c>
      <c r="C85" s="11">
        <f t="shared" si="17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25">
      <c r="A86" s="61"/>
      <c r="B86" s="16" t="s">
        <v>25</v>
      </c>
      <c r="C86" s="11">
        <f t="shared" si="17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8.25" x14ac:dyDescent="0.25">
      <c r="A87" s="61"/>
      <c r="B87" s="12" t="s">
        <v>67</v>
      </c>
      <c r="C87" s="11">
        <f t="shared" si="17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25">
      <c r="A88" s="61"/>
      <c r="B88" s="15" t="s">
        <v>22</v>
      </c>
      <c r="C88" s="11">
        <f t="shared" si="17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25">
      <c r="A89" s="61"/>
      <c r="B89" s="16" t="s">
        <v>23</v>
      </c>
      <c r="C89" s="11">
        <f t="shared" si="17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25">
      <c r="A90" s="61"/>
      <c r="B90" s="16" t="s">
        <v>25</v>
      </c>
      <c r="C90" s="11">
        <f t="shared" si="17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15" customHeight="1" x14ac:dyDescent="0.25">
      <c r="A91" s="61">
        <v>22</v>
      </c>
      <c r="B91" s="12" t="s">
        <v>68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3" t="s">
        <v>79</v>
      </c>
      <c r="P91" s="63"/>
    </row>
    <row r="92" spans="1:16" x14ac:dyDescent="0.25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4"/>
      <c r="P92" s="63"/>
    </row>
    <row r="93" spans="1:16" x14ac:dyDescent="0.25">
      <c r="A93" s="61"/>
      <c r="B93" s="16" t="s">
        <v>23</v>
      </c>
      <c r="C93" s="11">
        <v>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5"/>
      <c r="P93" s="63"/>
    </row>
    <row r="94" spans="1:16" x14ac:dyDescent="0.25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25">
      <c r="A95" s="61">
        <v>23</v>
      </c>
      <c r="B95" s="12" t="s">
        <v>69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3" t="s">
        <v>79</v>
      </c>
      <c r="P95" s="63"/>
    </row>
    <row r="96" spans="1:16" x14ac:dyDescent="0.25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4"/>
      <c r="P96" s="63"/>
    </row>
    <row r="97" spans="1:16" x14ac:dyDescent="0.25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5"/>
      <c r="P97" s="63"/>
    </row>
    <row r="98" spans="1:16" x14ac:dyDescent="0.25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25">
      <c r="A99" s="61">
        <v>24</v>
      </c>
      <c r="B99" s="12" t="s">
        <v>70</v>
      </c>
      <c r="C99" s="11">
        <f>L99</f>
        <v>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0</v>
      </c>
      <c r="M99" s="88"/>
      <c r="N99" s="17"/>
      <c r="O99" s="113" t="s">
        <v>79</v>
      </c>
      <c r="P99" s="63"/>
    </row>
    <row r="100" spans="1:16" x14ac:dyDescent="0.25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4"/>
      <c r="P100" s="63"/>
    </row>
    <row r="101" spans="1:16" x14ac:dyDescent="0.25">
      <c r="A101" s="61"/>
      <c r="B101" s="16" t="s">
        <v>23</v>
      </c>
      <c r="C101" s="11">
        <v>0</v>
      </c>
      <c r="D101" s="13"/>
      <c r="E101" s="13"/>
      <c r="F101" s="23"/>
      <c r="G101" s="86"/>
      <c r="H101" s="88"/>
      <c r="I101" s="88"/>
      <c r="J101" s="88"/>
      <c r="K101" s="88"/>
      <c r="L101" s="96">
        <v>0</v>
      </c>
      <c r="M101" s="88"/>
      <c r="N101" s="17"/>
      <c r="O101" s="115"/>
      <c r="P101" s="63"/>
    </row>
    <row r="102" spans="1:16" x14ac:dyDescent="0.25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25">
      <c r="A103" s="61">
        <v>25</v>
      </c>
      <c r="B103" s="12" t="s">
        <v>71</v>
      </c>
      <c r="C103" s="22">
        <f>M103+L103</f>
        <v>11421.62</v>
      </c>
      <c r="D103" s="24"/>
      <c r="E103" s="24"/>
      <c r="F103" s="24"/>
      <c r="G103" s="94"/>
      <c r="H103" s="100"/>
      <c r="I103" s="100"/>
      <c r="J103" s="100"/>
      <c r="K103" s="100"/>
      <c r="L103" s="95">
        <f>L104+L105+L106</f>
        <v>11421.62</v>
      </c>
      <c r="M103" s="99">
        <v>0</v>
      </c>
      <c r="N103" s="22">
        <v>0</v>
      </c>
      <c r="O103" s="113" t="s">
        <v>79</v>
      </c>
      <c r="P103" s="63"/>
    </row>
    <row r="104" spans="1:16" x14ac:dyDescent="0.25">
      <c r="A104" s="61"/>
      <c r="B104" s="15" t="s">
        <v>22</v>
      </c>
      <c r="C104" s="22">
        <f t="shared" ref="C104:C106" si="18">M104+L104</f>
        <v>11066</v>
      </c>
      <c r="D104" s="24"/>
      <c r="E104" s="24"/>
      <c r="F104" s="24"/>
      <c r="G104" s="94"/>
      <c r="H104" s="100"/>
      <c r="I104" s="100"/>
      <c r="J104" s="100"/>
      <c r="K104" s="100"/>
      <c r="L104" s="96">
        <v>11066</v>
      </c>
      <c r="M104" s="96">
        <v>0</v>
      </c>
      <c r="N104" s="23">
        <v>0</v>
      </c>
      <c r="O104" s="114"/>
      <c r="P104" s="63"/>
    </row>
    <row r="105" spans="1:16" x14ac:dyDescent="0.25">
      <c r="A105" s="61"/>
      <c r="B105" s="16" t="s">
        <v>23</v>
      </c>
      <c r="C105" s="22">
        <f t="shared" si="18"/>
        <v>355.62</v>
      </c>
      <c r="D105" s="24"/>
      <c r="E105" s="24"/>
      <c r="F105" s="24"/>
      <c r="G105" s="94"/>
      <c r="H105" s="100"/>
      <c r="I105" s="100"/>
      <c r="J105" s="100"/>
      <c r="K105" s="100"/>
      <c r="L105" s="96">
        <f>112.62+36+1+206</f>
        <v>355.62</v>
      </c>
      <c r="M105" s="96">
        <v>0</v>
      </c>
      <c r="N105" s="23">
        <v>0</v>
      </c>
      <c r="O105" s="115"/>
      <c r="P105" s="63"/>
    </row>
    <row r="106" spans="1:16" x14ac:dyDescent="0.25">
      <c r="A106" s="61"/>
      <c r="B106" s="16" t="s">
        <v>25</v>
      </c>
      <c r="C106" s="22">
        <f t="shared" si="18"/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25">
      <c r="A107" s="61">
        <v>26</v>
      </c>
      <c r="B107" s="12" t="s">
        <v>72</v>
      </c>
      <c r="C107" s="11">
        <f>C109</f>
        <v>334.38</v>
      </c>
      <c r="D107" s="11">
        <f t="shared" ref="D107:L107" si="19">D109</f>
        <v>0</v>
      </c>
      <c r="E107" s="11">
        <f t="shared" si="19"/>
        <v>0</v>
      </c>
      <c r="F107" s="11">
        <f t="shared" si="19"/>
        <v>0</v>
      </c>
      <c r="G107" s="11">
        <f t="shared" si="19"/>
        <v>0</v>
      </c>
      <c r="H107" s="11">
        <f t="shared" si="19"/>
        <v>0</v>
      </c>
      <c r="I107" s="11">
        <f t="shared" si="19"/>
        <v>0</v>
      </c>
      <c r="J107" s="11">
        <f t="shared" si="19"/>
        <v>0</v>
      </c>
      <c r="K107" s="11">
        <f t="shared" si="19"/>
        <v>0</v>
      </c>
      <c r="L107" s="11">
        <f t="shared" si="19"/>
        <v>334.38</v>
      </c>
      <c r="M107" s="94"/>
      <c r="N107" s="24"/>
      <c r="O107" s="113" t="s">
        <v>79</v>
      </c>
      <c r="P107" s="63"/>
    </row>
    <row r="108" spans="1:16" x14ac:dyDescent="0.25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4"/>
      <c r="P108" s="55"/>
    </row>
    <row r="109" spans="1:16" x14ac:dyDescent="0.25">
      <c r="A109" s="27"/>
      <c r="B109" s="15" t="s">
        <v>23</v>
      </c>
      <c r="C109" s="11">
        <f>L109</f>
        <v>334.38</v>
      </c>
      <c r="D109" s="24"/>
      <c r="E109" s="24"/>
      <c r="F109" s="24"/>
      <c r="G109" s="94"/>
      <c r="H109" s="100"/>
      <c r="I109" s="100"/>
      <c r="J109" s="100"/>
      <c r="K109" s="100"/>
      <c r="L109" s="96">
        <f>727.38-150-36-1-206</f>
        <v>334.38</v>
      </c>
      <c r="M109" s="94"/>
      <c r="N109" s="24"/>
      <c r="O109" s="115"/>
      <c r="P109" s="55"/>
    </row>
    <row r="110" spans="1:16" x14ac:dyDescent="0.25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25">
      <c r="A111" s="72">
        <v>27</v>
      </c>
      <c r="B111" s="12" t="s">
        <v>73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3" t="s">
        <v>79</v>
      </c>
      <c r="P111" s="55"/>
    </row>
    <row r="112" spans="1:16" x14ac:dyDescent="0.25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4"/>
      <c r="P112" s="55"/>
    </row>
    <row r="113" spans="1:16" x14ac:dyDescent="0.25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5"/>
      <c r="P113" s="55"/>
    </row>
    <row r="114" spans="1:16" x14ac:dyDescent="0.25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25">
      <c r="A115" s="72">
        <v>28</v>
      </c>
      <c r="B115" s="12" t="s">
        <v>74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3" t="s">
        <v>79</v>
      </c>
      <c r="P115" s="55"/>
    </row>
    <row r="116" spans="1:16" x14ac:dyDescent="0.25">
      <c r="A116" s="72"/>
      <c r="B116" s="15" t="s">
        <v>22</v>
      </c>
      <c r="C116" s="11">
        <f t="shared" ref="C116" si="20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4"/>
      <c r="P116" s="55"/>
    </row>
    <row r="117" spans="1:16" x14ac:dyDescent="0.25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5"/>
      <c r="P117" s="55"/>
    </row>
    <row r="118" spans="1:16" x14ac:dyDescent="0.25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53"/>
      <c r="P118" s="55"/>
    </row>
    <row r="119" spans="1:16" s="81" customFormat="1" ht="31.5" customHeight="1" x14ac:dyDescent="0.25">
      <c r="A119" s="104">
        <v>29</v>
      </c>
      <c r="B119" s="75" t="s">
        <v>24</v>
      </c>
      <c r="C119" s="105">
        <f>D119</f>
        <v>685</v>
      </c>
      <c r="D119" s="105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13" t="s">
        <v>79</v>
      </c>
    </row>
    <row r="120" spans="1:16" x14ac:dyDescent="0.25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14"/>
      <c r="P120" s="55"/>
    </row>
    <row r="121" spans="1:16" x14ac:dyDescent="0.25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15"/>
      <c r="P121" s="55"/>
    </row>
    <row r="123" spans="1:16" ht="18.75" x14ac:dyDescent="0.25">
      <c r="B123" s="32" t="s">
        <v>26</v>
      </c>
      <c r="C123" s="32"/>
      <c r="D123" s="32"/>
      <c r="E123" s="32"/>
      <c r="F123" s="32"/>
      <c r="G123" s="102"/>
      <c r="H123" s="102"/>
      <c r="I123" s="102"/>
      <c r="J123" s="102"/>
      <c r="K123" s="102"/>
      <c r="L123" s="102"/>
      <c r="M123" s="102"/>
      <c r="N123" s="32"/>
      <c r="O123" s="32"/>
    </row>
    <row r="124" spans="1:16" ht="51" customHeight="1" x14ac:dyDescent="0.25">
      <c r="B124" s="117" t="s">
        <v>42</v>
      </c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</row>
    <row r="125" spans="1:16" ht="33" customHeight="1" x14ac:dyDescent="0.25">
      <c r="B125" s="117" t="s">
        <v>43</v>
      </c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</row>
    <row r="126" spans="1:16" ht="36.75" customHeight="1" x14ac:dyDescent="0.25">
      <c r="B126" s="117" t="s">
        <v>44</v>
      </c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</row>
    <row r="127" spans="1:16" ht="18.75" x14ac:dyDescent="0.25">
      <c r="B127" s="32"/>
      <c r="C127" s="31"/>
    </row>
    <row r="128" spans="1:16" ht="18.75" x14ac:dyDescent="0.25">
      <c r="B128" s="32"/>
      <c r="C128" s="31"/>
    </row>
    <row r="129" spans="2:3" x14ac:dyDescent="0.25">
      <c r="B129" s="31"/>
      <c r="C129" s="31"/>
    </row>
  </sheetData>
  <mergeCells count="32">
    <mergeCell ref="F1:O1"/>
    <mergeCell ref="B125:O125"/>
    <mergeCell ref="B126:O126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B124:O124"/>
    <mergeCell ref="O111:O113"/>
    <mergeCell ref="O115:O117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A4:O4"/>
    <mergeCell ref="O52:O54"/>
    <mergeCell ref="O95:O97"/>
    <mergeCell ref="O99:O101"/>
    <mergeCell ref="O103:O105"/>
  </mergeCells>
  <pageMargins left="0.39370078740157483" right="0.39370078740157483" top="0.74803149606299213" bottom="0.74803149606299213" header="0.31496062992125984" footer="0.31496062992125984"/>
  <pageSetup paperSize="9" scale="50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opLeftCell="A10" workbookViewId="0">
      <selection activeCell="G10" sqref="G10"/>
    </sheetView>
  </sheetViews>
  <sheetFormatPr defaultRowHeight="15" x14ac:dyDescent="0.25"/>
  <cols>
    <col min="2" max="2" width="63" customWidth="1"/>
    <col min="3" max="3" width="13.140625" customWidth="1"/>
    <col min="7" max="9" width="7.42578125" customWidth="1"/>
    <col min="10" max="10" width="7.28515625" customWidth="1"/>
    <col min="11" max="11" width="13" customWidth="1"/>
  </cols>
  <sheetData>
    <row r="1" spans="1:11" ht="117" customHeight="1" x14ac:dyDescent="0.25">
      <c r="A1" s="31"/>
      <c r="B1" s="31"/>
      <c r="C1" s="31"/>
      <c r="D1" s="31"/>
      <c r="E1" s="127" t="s">
        <v>81</v>
      </c>
      <c r="F1" s="127"/>
      <c r="G1" s="127"/>
      <c r="H1" s="127"/>
      <c r="I1" s="127"/>
      <c r="J1" s="127"/>
      <c r="K1" s="127"/>
    </row>
    <row r="2" spans="1:11" ht="18.75" x14ac:dyDescent="0.3">
      <c r="A2" s="128" t="s">
        <v>49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8.75" x14ac:dyDescent="0.3">
      <c r="A3" s="128" t="s">
        <v>27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18.75" customHeight="1" x14ac:dyDescent="0.25">
      <c r="A4" s="136" t="s">
        <v>50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ht="39.75" customHeight="1" x14ac:dyDescent="0.25">
      <c r="A5" s="129" t="s">
        <v>2</v>
      </c>
      <c r="B5" s="129" t="s">
        <v>28</v>
      </c>
      <c r="C5" s="130" t="s">
        <v>29</v>
      </c>
      <c r="D5" s="132" t="s">
        <v>30</v>
      </c>
      <c r="E5" s="133"/>
      <c r="F5" s="133"/>
      <c r="G5" s="133"/>
      <c r="H5" s="133"/>
      <c r="I5" s="133"/>
      <c r="J5" s="134"/>
      <c r="K5" s="135" t="s">
        <v>31</v>
      </c>
    </row>
    <row r="6" spans="1:11" x14ac:dyDescent="0.25">
      <c r="A6" s="129"/>
      <c r="B6" s="129"/>
      <c r="C6" s="131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47</v>
      </c>
      <c r="J6" s="33" t="s">
        <v>48</v>
      </c>
      <c r="K6" s="135"/>
    </row>
    <row r="7" spans="1:11" ht="14.45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5" x14ac:dyDescent="0.25">
      <c r="A8" s="8">
        <v>1</v>
      </c>
      <c r="B8" s="34" t="s">
        <v>32</v>
      </c>
      <c r="C8" s="9"/>
      <c r="D8" s="35"/>
      <c r="E8" s="35"/>
      <c r="F8" s="35"/>
      <c r="G8" s="35"/>
      <c r="H8" s="35"/>
      <c r="I8" s="35"/>
      <c r="J8" s="35"/>
      <c r="K8" s="9"/>
    </row>
    <row r="9" spans="1:11" ht="47.25" x14ac:dyDescent="0.25">
      <c r="A9" s="8">
        <v>2</v>
      </c>
      <c r="B9" s="36" t="s">
        <v>33</v>
      </c>
      <c r="C9" s="9"/>
      <c r="D9" s="35"/>
      <c r="E9" s="35"/>
      <c r="F9" s="35"/>
      <c r="G9" s="35"/>
      <c r="H9" s="35"/>
      <c r="I9" s="35"/>
      <c r="J9" s="35"/>
      <c r="K9" s="9"/>
    </row>
    <row r="10" spans="1:11" ht="47.25" x14ac:dyDescent="0.25">
      <c r="A10" s="8">
        <v>3</v>
      </c>
      <c r="B10" s="34" t="s">
        <v>34</v>
      </c>
      <c r="C10" s="37" t="s">
        <v>35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9"/>
    </row>
    <row r="11" spans="1:11" ht="51" x14ac:dyDescent="0.25">
      <c r="A11" s="8">
        <v>4</v>
      </c>
      <c r="B11" s="34" t="s">
        <v>75</v>
      </c>
      <c r="C11" s="37" t="s">
        <v>36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50" t="s">
        <v>45</v>
      </c>
    </row>
    <row r="12" spans="1:11" ht="36" customHeight="1" x14ac:dyDescent="0.25">
      <c r="A12" s="8">
        <v>5</v>
      </c>
      <c r="B12" s="34" t="s">
        <v>46</v>
      </c>
      <c r="C12" s="41"/>
      <c r="D12" s="42"/>
      <c r="E12" s="42"/>
      <c r="F12" s="42"/>
      <c r="G12" s="42"/>
      <c r="H12" s="42"/>
      <c r="I12" s="42"/>
      <c r="J12" s="42"/>
      <c r="K12" s="41"/>
    </row>
    <row r="13" spans="1:11" ht="31.5" x14ac:dyDescent="0.25">
      <c r="A13" s="8">
        <v>6</v>
      </c>
      <c r="B13" s="34" t="s">
        <v>76</v>
      </c>
      <c r="C13" s="37" t="s">
        <v>35</v>
      </c>
      <c r="D13" s="38">
        <v>0</v>
      </c>
      <c r="E13" s="38">
        <v>1</v>
      </c>
      <c r="F13" s="38">
        <v>2</v>
      </c>
      <c r="G13" s="38">
        <v>0</v>
      </c>
      <c r="H13" s="38">
        <v>1</v>
      </c>
      <c r="I13" s="38">
        <v>8</v>
      </c>
      <c r="J13" s="38">
        <v>10</v>
      </c>
      <c r="K13" s="39"/>
    </row>
    <row r="14" spans="1:11" ht="51" x14ac:dyDescent="0.25">
      <c r="A14" s="8">
        <v>7</v>
      </c>
      <c r="B14" s="34" t="s">
        <v>77</v>
      </c>
      <c r="C14" s="41" t="s">
        <v>36</v>
      </c>
      <c r="D14" s="42">
        <v>26.6</v>
      </c>
      <c r="E14" s="42">
        <v>27.1</v>
      </c>
      <c r="F14" s="42">
        <v>27.7</v>
      </c>
      <c r="G14" s="42">
        <v>0</v>
      </c>
      <c r="H14" s="42">
        <v>29.9</v>
      </c>
      <c r="I14" s="42">
        <v>31.1</v>
      </c>
      <c r="J14" s="42">
        <v>32.200000000000003</v>
      </c>
      <c r="K14" s="50" t="s">
        <v>45</v>
      </c>
    </row>
    <row r="15" spans="1:11" ht="50.25" customHeight="1" x14ac:dyDescent="0.25">
      <c r="A15" s="8">
        <v>8</v>
      </c>
      <c r="B15" s="43" t="s">
        <v>37</v>
      </c>
      <c r="C15" s="44"/>
      <c r="D15" s="45"/>
      <c r="E15" s="45"/>
      <c r="F15" s="45"/>
      <c r="G15" s="45"/>
      <c r="H15" s="45"/>
      <c r="I15" s="45"/>
      <c r="J15" s="45"/>
      <c r="K15" s="46"/>
    </row>
    <row r="16" spans="1:11" ht="51" x14ac:dyDescent="0.25">
      <c r="A16" s="8">
        <v>9</v>
      </c>
      <c r="B16" s="34" t="s">
        <v>78</v>
      </c>
      <c r="C16" s="37" t="s">
        <v>38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 t="s">
        <v>45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2022-08-05T04:05:44Z</dcterms:modified>
</cp:coreProperties>
</file>